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rektor\Documents\javna naročila\JN nadstrešnica za uslužbence\"/>
    </mc:Choice>
  </mc:AlternateContent>
  <bookViews>
    <workbookView xWindow="0" yWindow="0" windowWidth="28800" windowHeight="11700"/>
  </bookViews>
  <sheets>
    <sheet name="NASLOVNA" sheetId="1" r:id="rId1"/>
    <sheet name="REKAPITULACIJA" sheetId="14" r:id="rId2"/>
    <sheet name="PREDDELA IN RUŠITVENA DELA" sheetId="7" r:id="rId3"/>
    <sheet name="GRADBENA DELA" sheetId="8" r:id="rId4"/>
    <sheet name="OBRTNIŠKA DELA" sheetId="10" r:id="rId5"/>
  </sheets>
  <definedNames>
    <definedName name="_xlnm.Print_Area" localSheetId="0">NASLOVNA!$A$1:$E$35</definedName>
    <definedName name="_xlnm.Print_Area" localSheetId="4">'OBRTNIŠKA DELA'!$A$1:$F$63</definedName>
    <definedName name="Print_Area" localSheetId="3">'GRADBENA DELA'!$A$1:$F$59</definedName>
    <definedName name="Print_Area" localSheetId="4">'OBRTNIŠKA DELA'!$A$1:$F$55</definedName>
    <definedName name="Print_Area" localSheetId="2">'PREDDELA IN RUŠITVENA DELA'!$A$1:$F$62</definedName>
    <definedName name="Print_Area" localSheetId="1">REKAPITULACIJA!$A$1:$F$12</definedName>
  </definedNames>
  <calcPr calcId="162913"/>
</workbook>
</file>

<file path=xl/calcChain.xml><?xml version="1.0" encoding="utf-8"?>
<calcChain xmlns="http://schemas.openxmlformats.org/spreadsheetml/2006/main">
  <c r="F54" i="10" l="1"/>
  <c r="F49" i="10"/>
  <c r="F48" i="10"/>
  <c r="F47" i="10"/>
  <c r="F41" i="10"/>
  <c r="F40" i="10"/>
  <c r="F39" i="10"/>
  <c r="F38" i="10"/>
  <c r="F37" i="10"/>
  <c r="F36" i="10"/>
  <c r="F35" i="10"/>
  <c r="F34" i="10"/>
  <c r="F21" i="10"/>
  <c r="F20" i="10"/>
  <c r="F19" i="10"/>
  <c r="F18" i="10"/>
  <c r="F14" i="10"/>
  <c r="F13" i="10"/>
  <c r="F37" i="8"/>
  <c r="F36" i="8"/>
  <c r="F35" i="8"/>
  <c r="F34" i="8"/>
  <c r="F33" i="8"/>
  <c r="F32" i="8"/>
  <c r="F31" i="8"/>
  <c r="F26" i="8"/>
  <c r="F25" i="8"/>
  <c r="F24" i="8"/>
  <c r="F19" i="8"/>
  <c r="F18" i="8"/>
  <c r="F16" i="8"/>
  <c r="F35" i="7"/>
  <c r="F32" i="7"/>
  <c r="F31" i="7"/>
  <c r="F30" i="7"/>
  <c r="F29" i="7"/>
  <c r="F28" i="7"/>
  <c r="F27" i="7"/>
  <c r="F26" i="7"/>
  <c r="F25" i="7"/>
  <c r="F22" i="7"/>
  <c r="F19" i="7"/>
  <c r="F17" i="7"/>
  <c r="F11" i="7"/>
  <c r="F8" i="7"/>
  <c r="F5" i="7"/>
  <c r="F4" i="7"/>
  <c r="D11" i="10" l="1"/>
  <c r="D17" i="10"/>
  <c r="F17" i="10" s="1"/>
  <c r="D16" i="10"/>
  <c r="F16" i="10" s="1"/>
  <c r="D15" i="10"/>
  <c r="F15" i="10" s="1"/>
  <c r="D29" i="10"/>
  <c r="F29" i="10" s="1"/>
  <c r="D27" i="10"/>
  <c r="F27" i="10" s="1"/>
  <c r="D28" i="10"/>
  <c r="F28" i="10" s="1"/>
  <c r="D12" i="10" l="1"/>
  <c r="F12" i="10" s="1"/>
  <c r="F11" i="10"/>
  <c r="E58" i="10" s="1"/>
  <c r="F58" i="10" s="1"/>
  <c r="F61" i="10" s="1"/>
  <c r="D17" i="8"/>
  <c r="F17" i="8" s="1"/>
  <c r="D9" i="8"/>
  <c r="F9" i="8" s="1"/>
  <c r="D18" i="7"/>
  <c r="F18" i="7" s="1"/>
  <c r="E38" i="7" s="1"/>
  <c r="F41" i="7" l="1"/>
  <c r="C3" i="14" s="1"/>
  <c r="F38" i="7"/>
  <c r="E41" i="8"/>
  <c r="C5" i="14"/>
  <c r="F41" i="8" l="1"/>
  <c r="F44" i="8" s="1"/>
  <c r="C4" i="14" s="1"/>
  <c r="C7" i="14" s="1"/>
  <c r="C8" i="14" s="1"/>
  <c r="C9" i="14" s="1"/>
</calcChain>
</file>

<file path=xl/sharedStrings.xml><?xml version="1.0" encoding="utf-8"?>
<sst xmlns="http://schemas.openxmlformats.org/spreadsheetml/2006/main" count="252" uniqueCount="170">
  <si>
    <t>m3</t>
  </si>
  <si>
    <t>m2</t>
  </si>
  <si>
    <t>LOKACIJA:</t>
  </si>
  <si>
    <t>INVESTITOR:</t>
  </si>
  <si>
    <t>NAČRT:</t>
  </si>
  <si>
    <t>PROJEKT:</t>
  </si>
  <si>
    <t>OPOMBE:</t>
  </si>
  <si>
    <t>SESTAVIL:</t>
  </si>
  <si>
    <t>Kulturno društvo Prostor vmes</t>
  </si>
  <si>
    <t>cena/enoto</t>
  </si>
  <si>
    <t>skupaj</t>
  </si>
  <si>
    <t>količina</t>
  </si>
  <si>
    <t>enota</t>
  </si>
  <si>
    <t>OPOMBA:</t>
  </si>
  <si>
    <t>PREVERITEV OBSTOJEČEGA STANJA IN INSTALACIJSKIH VODOV</t>
  </si>
  <si>
    <t>IZKOPI ZEMLJINE</t>
  </si>
  <si>
    <t>ZAKOLIČBA NOVE UREDITVE</t>
  </si>
  <si>
    <t>Organizacija gradbišča skladno z veljavnim pravilnikom ( v ceni morajo biti zajeti: gradbiščne ograje, označbe gradbišča, postavitev in odstranitev začasnih objektov, zaščita stavb v pritličju pred umazanijo, ureditev in čiščenje območja po koncu gradnje, omogočanje prostega dostopa pešcem do vseh objektov, ki opravljajo poslovno dejavnost).</t>
  </si>
  <si>
    <t>kpl</t>
  </si>
  <si>
    <t>Dodatna zemeljska dela z vsemi pomožnimi deli in prenosi, ki se lahko pojavijo tekom izvedbe in jih ni mogoče predviditi vnaprej.</t>
  </si>
  <si>
    <t>1.1</t>
  </si>
  <si>
    <t>1.2</t>
  </si>
  <si>
    <t>1.3</t>
  </si>
  <si>
    <t>*Vse naprave in elemente se mora dobaviti z vsemi ustreznimi in veljavnimi certifikati, testi, garancijami, navodili za obratovanje, vzdrževanje, servisiranje ter funkcionalno shemo izvedenega stanja.</t>
  </si>
  <si>
    <t xml:space="preserve"> </t>
  </si>
  <si>
    <t>*Vse naprave in elementi v popisu materiala ter del so navedeni samo primeroma (kot npr.), zaradi določitve kvalitete. V primeru nadomestitev se jih lahko izvede zgolj z  enakovrednimi (imeti morajo enako ali boljšo kvaliteto in pojavnost).</t>
  </si>
  <si>
    <t>*V ceni vsakih posameznih del po potrebi zajeti vse delovne in pomožne odre kot tudi čiščenje vseh elementov po končanih delih.</t>
  </si>
  <si>
    <t>*Vsa morebitna neskladja ali spremembe obvezno preveriti in uskladiti s projektantom!</t>
  </si>
  <si>
    <t>*Pri oddaji ponudbe naročniku je izvajalec dolžan sam preveriti zmnožke in seštevke ter njihove medsebojne prenose.</t>
  </si>
  <si>
    <t xml:space="preserve">Vse obstoječe vode, ki bodo tangirani s predvideno ureditvijo je potrebno zaščititi oziroma po potrbi predvideti njihovo prestavitev, glede na zasnovano rešitev, vključno z vsemi potrebnimi izkopi in zasipi. </t>
  </si>
  <si>
    <t>Dodatna dela z vsemi pomožnimi materiali, deli in prenosi, ki se lahko pojavijo tekom izvedbe in jih ni mogoče predviditi vnaprej.</t>
  </si>
  <si>
    <t>Planiranje temeljnih tal z utrjevanjem.</t>
  </si>
  <si>
    <t>*Na območju izvedbe je potrebno pred začetkom izvedbe preveriti oziroma določiti natančno lego morebitnih posameznih infrastrukturnih vodov, ki potekajo na območju urejanja, in sicer ob prisotnosti oz. nadzorom pristojnih upravljavcev posameznih infrastrukturnih vodov.
*Vse obstoječe vode, ki bodo tangirani s predvideno ureditvijo je potrebno zaščititi oziroma po potrebi prestaviti.</t>
  </si>
  <si>
    <t xml:space="preserve">Tehnični načrti </t>
  </si>
  <si>
    <t xml:space="preserve">Zakoličba - označba morebitnih obstoječih vodov na mestu gradnje po podatkih in ob nadzoru pristojnih upravljavcev (elektrika, telekomunikacije, kanalizacija ipd.). </t>
  </si>
  <si>
    <t>REKAPITULACIJA</t>
  </si>
  <si>
    <t>III</t>
  </si>
  <si>
    <t>SKUPAJ</t>
  </si>
  <si>
    <t>DDV 22 %</t>
  </si>
  <si>
    <t>SKUPAJ Z DDV</t>
  </si>
  <si>
    <t>od</t>
  </si>
  <si>
    <t>4.1</t>
  </si>
  <si>
    <t>kos</t>
  </si>
  <si>
    <t>4.2</t>
  </si>
  <si>
    <t>4.3</t>
  </si>
  <si>
    <t>OBRTNIŠKA DELA SKUPAJ</t>
  </si>
  <si>
    <t>V</t>
  </si>
  <si>
    <t>2</t>
  </si>
  <si>
    <t>*Pred izvedbo del je potrebno preveriti in se uskladiti z obstoječim stanjem ter vsemi specifikacijami mikrolokacije.</t>
  </si>
  <si>
    <t>Krško, julij 2021</t>
  </si>
  <si>
    <t>ZD BREŽICE | NADSTREŠNICA</t>
  </si>
  <si>
    <t>BREŽICE, ZD BREŽICE</t>
  </si>
  <si>
    <t>NADSTREŠNICA ZD BREŽICE</t>
  </si>
  <si>
    <t>Zdravstveni dom Brežice, Černelčeva cesta 8, 8250 Brežice</t>
  </si>
  <si>
    <t>RUŠITVENA DELA - ODSTRANITEV OBSTOJEČIH TLAKOV IN PREPLASTITEV TER ODVOZ NA DEPONIJO</t>
  </si>
  <si>
    <t>Pri izvajanju del se ne sme posegati v in poškodovati obstoječe fasade objekta! V primeru nastale škode jo je potrebno ustrezno sanirati, vključno z vsem materialom in potrebnimi deli.</t>
  </si>
  <si>
    <t>4</t>
  </si>
  <si>
    <t>ORGANIZACIJA GRADBIŠČA</t>
  </si>
  <si>
    <t>2.1</t>
  </si>
  <si>
    <t>m1</t>
  </si>
  <si>
    <t>2.2</t>
  </si>
  <si>
    <t>V rušitvena dela morajo biti vključeni transporti, oddaja odpadnega materiala, plačilo takse gradbenih odpadkov odjemalcu, v skladu z veljavnim pravilnikom o ravnanju z odpadki, ki nastanejo pri gradbenih delih.</t>
  </si>
  <si>
    <t>Zakoličba zunanje ureditve in lokacije nadstrešnice z zavarovanjem zakoličbe in vsemi pomožnimi deli ter prenosi. Zakoličba in z njo preveritev / uskladitev predvidene ureditve ter po potrebi prilagoditev zakoličbe glede na obstoječe stanje v prostoru z vsemi pomožnimi deli in prenosi.</t>
  </si>
  <si>
    <t>Rezanje asfaltnih plasti z diamantno žago, ter premaz robov z bituminiozno pasto). Zareza (rob novega tlaka) v liniji z robom fasade objekta.</t>
  </si>
  <si>
    <t>Porušitev in odstranitev asfaltne plasti (pas 15,5 cm) do linije fasade objekta, v debelini 4 do 10 cm, z odvozom porušenega materiala na deponijo na gradbišču, kompletno z razvrščanjem materiala po vrsti odpadka.</t>
  </si>
  <si>
    <t>Porušitev in kompletna odstranitev betonskega tlakovanja (podesta, stopnice in klančine). Odstranitev dveh plasti betona, vključno z obstoječimi tamponi za izvedbo novega tlakovanja, vključno z nalaganjem in odvozom porušenega materiala na deponijo na gradbišču, kompletno z razvrščanjem materiala po vrsti odpadka.</t>
  </si>
  <si>
    <t>ODSTRANITEV NADSTREŠNICE</t>
  </si>
  <si>
    <t>DRUGE RUŠITVE/ODSTRANITVE</t>
  </si>
  <si>
    <t>6.1</t>
  </si>
  <si>
    <t>Kompletna odstranitev kovinske talne rešetke ob vhodu v objekt (100x12 cm), z odvozom porušenega materiala na deponijo na gradbišču, kompletno z razvrščanjem materiala po vrsti odpadka.</t>
  </si>
  <si>
    <t>Kompletna porušitev obstoječega odtočnega jaška s sifonom, s preveritvijo in sanacijo iztoka jaška v kanalizacijo. Odstranitev vključno z odvozom porušenega materiala na deponijo na gradbišču, kompletno z razvrščanjem materiala po vrsti odpadka.</t>
  </si>
  <si>
    <t>Kompletna odstranitev obstoječe nadstrešnice nad zadnjim vhodom (vhodom za zaposlene) v zdravstveni dom, tlorisne površine ca. 3 m2. (lega + opaž + pločevina)
- kompletna odstranitev, vključno z vso podkonstrukcijo, elementi pričvrščevanj, žlebom, vertikalnim odtokom in zaključnimi, zidnimi obrobami
- dela izvajati ročno in pazljivo predvsem na stiku s fasado objekta!
Odstranitev vključno z odvozom porušenega materiala na deponijo na gradbišču in razvrščanjem materiala po vrsti odpadka.</t>
  </si>
  <si>
    <t>6.2</t>
  </si>
  <si>
    <t>6.3</t>
  </si>
  <si>
    <t>Odstranitev obstoječega LTŽ pokrova jaška (zamenjava z novim pokrovom - pokrov s polnilom) in rezanje obst. cevi jaška pod kotom novega tlakovanja. 
Odstranitev vključno z odvozom porušenega materiala na deponijo na gradbišču, kompletno z razvrščanjem materiala po vrsti odpadka.</t>
  </si>
  <si>
    <t>Odstranitev zaključne pločevine po zgornjem robu obst. AB podpornega zidu, z odvozom porušenega materiala na deponijo na gradbišču, kompletno z razvrščanjem materiala po vrsti odpadka.</t>
  </si>
  <si>
    <t>Odstranitev obstoječega kulir plasta po AB podpornem zidu in priprava zidu za nov nanos.</t>
  </si>
  <si>
    <t>6.4</t>
  </si>
  <si>
    <t>6.5</t>
  </si>
  <si>
    <t>6.6</t>
  </si>
  <si>
    <t>Kompletna odstranitev stenske svetilke pri vratih.</t>
  </si>
  <si>
    <t>6.7</t>
  </si>
  <si>
    <t>6.8</t>
  </si>
  <si>
    <t>Izkop v globino do 45 (50) cm, z odvozom izkopanega materiala na deponijo na gradbišču. Izkop za izvedbo tlakovanja in elementov odvodnjavanja (kanaleta, P1, P2) zunanje površine 11 m2 - polaganje tlakovcev deb. 6 cm na podložni beton 9 cm, vključno z izvedbo novega tampona deb. 30cm.</t>
  </si>
  <si>
    <t>PREDDELA IN RUŠITVENA DELA SKUPAJ</t>
  </si>
  <si>
    <t>B | GRADBENA DELA</t>
  </si>
  <si>
    <t>A | PREDDELA IN RUŠITVENA DELA</t>
  </si>
  <si>
    <t>I ZEMELJSKA DELA</t>
  </si>
  <si>
    <t>GRADBENA DELA SKUPAJ</t>
  </si>
  <si>
    <t xml:space="preserve">Ker na območju urejanja potekaj obstoječi infrastrukturni vodi, ki se ohranjajo oz. prestavljajo - se nanje nova ureditev navezuje, je dela treba izvajati pazljivo (ročno) s sprotnimi zaščitami!
</t>
  </si>
  <si>
    <t>II UTRJENE POVRŠINE</t>
  </si>
  <si>
    <t>ODVOZ PORUŠENEGA MATERIALA NA STALNO DEPONIJO</t>
  </si>
  <si>
    <t>Odvoz porušenega materiala na stalno deponijo v razdaljo do 20 km, odvoz posameznih vrst odpadka z nakladanjem, razkladanjem in plačilom takse deponiranja.</t>
  </si>
  <si>
    <t>Rušitvena dela z vsemi pomožnimi deli in prenosi, ki se lahko pojavijo tekom izvedbe in jih ni mogoče predviditi vnaprej.</t>
  </si>
  <si>
    <t>TLAKOVANE POVRŠINE</t>
  </si>
  <si>
    <t>1.4</t>
  </si>
  <si>
    <t xml:space="preserve">Izvedba tampona v debelini 30 cm iz gramoza granulacije 0/32 mm. Priprava tampona z zbitostjo EV z&gt;100 MPa, vključno z valjanjem tampona do predpisane zbitosti, z dobavo materiala in vsemi pomožnimi deli ter prenosi. </t>
  </si>
  <si>
    <t>Kompletna izvedba podložne AB plošče deb. 9 cm v naklonih po načrtu, za polaganje tlakovcev in vgradnjo linijske kanalete.  Postavka v kompletu z dobavo betona, armaturo, opaži, obdelavo konstrukcijskih dilatacij ter vsemi pomožnimi deli in prenosi. Beton C25/30 - XD3,XF4 - beton odporen na soli in zmrzovanje.</t>
  </si>
  <si>
    <t>Dobava in vgraditev tlakovcev  dimenzij 10/20/6cm in 20/30/6cm (tlakovci kot npr. Oblak, Linija Premium, OPEKA; kombinirano svetlo granitne in antracit barve. Polaganje na podložni beton 10 cm, s fugo 3-5 mm. Izvedba vključno z izvedbo fug s kremenčevo mivko ter z vsemi pomožnimi deli in prenosi.
Polaganje po načrtu/shemi tlakovanja!</t>
  </si>
  <si>
    <t>III METEORNA KANALIZACIJA</t>
  </si>
  <si>
    <t>POKROV JAŠKA S POLNILOM dim. 30x30 cm
- pokrov kvadratne oblike z izrezom za vertikalni odtok fi 100 mm, ki ustreza ponikovalnemu jašku P1; jašek predvidene globine 45 cm, fi 30 cm
- polnilo enako kot osnovni tlak (tlakovci)</t>
  </si>
  <si>
    <t>IV ZIDARSKA DELA</t>
  </si>
  <si>
    <t>1</t>
  </si>
  <si>
    <t>3</t>
  </si>
  <si>
    <t>Dobava in vgradnja mineralne steklene termoizolacije, kot npr. Ursa | 5 cm, med profile konstrukcije nadstrešnice, vključno z vsemi pomožnimi deli, materiali in prenosi.</t>
  </si>
  <si>
    <t>Dobava in vgradnja - oblačenje žleba z armafleksom | 1 cm, vključno z vsemi pomožnimi deli, materiali in prenosi.</t>
  </si>
  <si>
    <t>Izrez, odstranitev obst. fasadne izolacije do nosilne konstrukcije (ca. 13,5 cm), 
dim. 30,3x23-25,8x13,5 cm;
za sidranje konstrukcije nadstrešnice v nosilno steno in ponovna zapolnitev po montaži, vključno z vsemi pomožnimi deli, materiali in prenosi.</t>
  </si>
  <si>
    <t>RAZNA NEPREDVIDENA GRADBENA DELA</t>
  </si>
  <si>
    <t xml:space="preserve">RAZNA NEPREDVIDENA RUŠITVENA </t>
  </si>
  <si>
    <t>Dobava in ponovni nanos kulir plasta na obst. AB podporni zid in celoten fasadni podstavek, cokl objekta znotraj območja obdelave, vključno z vsemi pomožnimi deli, materiali in prenosi.</t>
  </si>
  <si>
    <t>Izvedba morebitnega potrebnega popravila fasade na mestih odstranjene nadstrešnice in mestih demontaž luči ter nadzornih kamer, z novim nanosom fasadne barve, vključno z vsemi pomožnimi deli, materiali in prenosi.
Barva in izvedba v dogovoru s projektantom; ocena površine.</t>
  </si>
  <si>
    <t>I KLJUČAVNIČARSKA DELA</t>
  </si>
  <si>
    <t>C | OBRTNIŠKA DELA</t>
  </si>
  <si>
    <t>Izdelava in montaža okroglih odtočnih cevi iz Alu barvane pločevine (barva bela, RAL po dogovoru s projektantom - enako kot konstrukcija nadstrešnice); deb. 0,55 mm, Ø 100, vključno s potrebnimi cevnimi objemkami ter izvedbo priključka na peskolov, z vsemi pomožnimi deli in prenosi.</t>
  </si>
  <si>
    <r>
      <t>Izdelava skritega pravokotnega žleba iz barvane ALU pločevine - nosilec žleba + žleb (barva bela, RAL po dogovoru s projektantom - enako kot konstrukcija nadstrešnice); deb. 0,55 mm, v naklonu 0,5 %, l žleba 326,5 cm
- r.š. nosilec žleba: 80 cm, 
- r.š. notranji žleb: 70 cm</t>
    </r>
    <r>
      <rPr>
        <sz val="11"/>
        <color rgb="FFFF0000"/>
        <rFont val="Calibri"/>
        <family val="2"/>
        <charset val="238"/>
        <scheme val="minor"/>
      </rPr>
      <t xml:space="preserve">
</t>
    </r>
    <r>
      <rPr>
        <sz val="11"/>
        <rFont val="Calibri"/>
        <family val="2"/>
        <charset val="238"/>
        <scheme val="minor"/>
      </rPr>
      <t>+ zadnji stranici: 0,065 m2</t>
    </r>
    <r>
      <rPr>
        <sz val="11"/>
        <color rgb="FFFF0000"/>
        <rFont val="Calibri"/>
        <family val="2"/>
        <charset val="238"/>
        <scheme val="minor"/>
      </rPr>
      <t xml:space="preserve">
</t>
    </r>
    <r>
      <rPr>
        <sz val="11"/>
        <rFont val="Calibri"/>
        <family val="2"/>
        <charset val="238"/>
        <scheme val="minor"/>
      </rPr>
      <t>kompletno z vsem pritrdilnim materialom, tesnenjem, zaključevanjem ter vsemi pomožnimi deli in prenosi.</t>
    </r>
  </si>
  <si>
    <t>- obojestranska zidna obroba po zgornjem robu obst. AB podpornega zida (spodnji del, do ležišča); r.š. 30 cm</t>
  </si>
  <si>
    <t>- zidna obroba na vhodni fasadi pod oknom (stik streha, stena); r.š. 16 cm</t>
  </si>
  <si>
    <t>- zidna obroba ob bočni fasadi - po liniji strehe (stik streha, stena); r.š. 11 cm</t>
  </si>
  <si>
    <t>- zidna obroba ob bočni fasadi - po liniji strehe (stik streha, stena); r.š. 14 cm</t>
  </si>
  <si>
    <t>- zidna obroba po zgornjem robu obst. AB podpornega zida (zgornji del, zaključek bočnih stranic ''3'' in ''5''); r.š. 20 cm</t>
  </si>
  <si>
    <t>KLEPARSKA DELA</t>
  </si>
  <si>
    <t>5</t>
  </si>
  <si>
    <t>3.1</t>
  </si>
  <si>
    <t>3.2</t>
  </si>
  <si>
    <t>3.3</t>
  </si>
  <si>
    <t>3.4</t>
  </si>
  <si>
    <t>3.5</t>
  </si>
  <si>
    <t>II KROVSKA DELA</t>
  </si>
  <si>
    <t xml:space="preserve">Vsi kovinski deli varjeni - debelina vara 0,7t; vari površinsko obdelani
Vsi kovinski deli peskani, antikorozijsko zaščiteni - barvani s temeljno barvo in prašno barvani v RAL (bela barva, mat) - barvo uskladiti s projektantom!
</t>
  </si>
  <si>
    <t>Sidrna pločevina dim. 17x30,3 cm, deb. 12 mm za sidranje konstrukcije na obst AB podporni zid, vključno s 4x vijaki HST3 M12.</t>
  </si>
  <si>
    <t>Sidrna pločevina trapezne oblike dim. 23-25,8x30,3 cm, deb. 12 mm za sidranje konstrukcije v obst. nosilno steno objekta, vključno s 4x vijaki HST3 M12.</t>
  </si>
  <si>
    <t>IV</t>
  </si>
  <si>
    <t>OPREMA</t>
  </si>
  <si>
    <t>kg</t>
  </si>
  <si>
    <t>5 % teže materiala za zvare in spoje.</t>
  </si>
  <si>
    <t>RAZNA NEPREDVIDENA OBRTNIŠKA DELA</t>
  </si>
  <si>
    <t>OSTALA DELA</t>
  </si>
  <si>
    <t>Zaključno čiščenje objekta.</t>
  </si>
  <si>
    <t>6</t>
  </si>
  <si>
    <t>Popravilo oz. zapolnitev poškodovanega, nedokončanega dela podpornega AB zidu pri prehodu cevi čez zid, vključno z zaključno obdelavo površine in vsemi pomožnimi deli, materiali in prenosi.</t>
  </si>
  <si>
    <t>PREDDELA IN RUŠITVENA DELA</t>
  </si>
  <si>
    <t>GRADBENA DELA</t>
  </si>
  <si>
    <t xml:space="preserve">OBRTNIŠKA DELA </t>
  </si>
  <si>
    <t>A</t>
  </si>
  <si>
    <t>B</t>
  </si>
  <si>
    <t>C</t>
  </si>
  <si>
    <r>
      <t xml:space="preserve">SPUŠČEN STROP
Dobava in montaža valovitega polikarbonata </t>
    </r>
    <r>
      <rPr>
        <b/>
        <sz val="11"/>
        <rFont val="Calibri"/>
        <family val="2"/>
        <charset val="238"/>
        <scheme val="minor"/>
      </rPr>
      <t>DIAMOND</t>
    </r>
    <r>
      <rPr>
        <sz val="11"/>
        <rFont val="Calibri"/>
        <family val="2"/>
        <charset val="238"/>
        <scheme val="minor"/>
      </rPr>
      <t xml:space="preserve">, 1.8 cm, 309x78cm; kot npr. Termotom - </t>
    </r>
    <r>
      <rPr>
        <b/>
        <sz val="11"/>
        <rFont val="Calibri"/>
        <family val="2"/>
        <charset val="238"/>
        <scheme val="minor"/>
      </rPr>
      <t>barva prozorna</t>
    </r>
    <r>
      <rPr>
        <sz val="11"/>
        <rFont val="Calibri"/>
        <family val="2"/>
        <charset val="238"/>
        <scheme val="minor"/>
      </rPr>
      <t xml:space="preserve">. Privijačenje s 6 inox vijaki s SPC podložko črne barve fi 2 cm - privijačenje po načrtu! Za potrebe vzdrževanja se lahek spuščeni strop lahko sname v celoti.  Izvedba vključno z vsemi pomožnimi deli, materiali in prenosi.
</t>
    </r>
  </si>
  <si>
    <t>Dobava in montaža SAMOSTOJEČEGA PEPELNIKA; h=100 mm, fi 90 mm, kot npr. Split, proizvajalca city design, dobavitelj Ziegler
- barva po izboru projektanta!
- mikropozicijo postavitve preveri in potrdi projektant na licu mesta!
- montaža po navodilih proizvajalca</t>
  </si>
  <si>
    <t>Dobava in montaža KOVINSKEGA STOLA /KUBUSA S PERFORACIJO SEDIŠČA dim. 420x450X445 mm
kot npr. stol Radium (LRA410), proizvajalca mmcite, dobavitelj Ziegler
- barva (dvobarven) po izboru projektanta!
- mikropozicijo postavitve preveri in potrdi projektant na licu mesta!
- montaža po navodilih proizvajalca</t>
  </si>
  <si>
    <t>Dobava in montaža led traku 309 cm, nevtralno bele barve, z difuzorjem v alu profilu 20x20 mm (h 20, da zapre valovit rob polikarbonata). Svetilo na senzor gibanja. Montaža na spodnji rob alu L profila, tik ob fasadi objekta.</t>
  </si>
  <si>
    <t>Izdelava in montaža zidne obrobe iz Alu barvane pločevine (barva bela, RAL po dogovoru s projektantom - enako kot konstrukcija nadstrešnice); deb. 0,55 mm, vključno z vsemi pomožnimi deli in prenosi.</t>
  </si>
  <si>
    <r>
      <t xml:space="preserve">Dobava in montaža enosloje polikarbonatne plošče dim. 327,5x53,5 cm, deb. 6 mm, z obojestransko UV zaščito, kot npr.Termotom Leksan EXELL D, </t>
    </r>
    <r>
      <rPr>
        <b/>
        <sz val="11"/>
        <rFont val="Calibri"/>
        <family val="2"/>
        <charset val="238"/>
        <scheme val="minor"/>
      </rPr>
      <t>v prozorni barvi,</t>
    </r>
    <r>
      <rPr>
        <sz val="11"/>
        <rFont val="Calibri"/>
        <family val="2"/>
        <charset val="238"/>
        <scheme val="minor"/>
      </rPr>
      <t xml:space="preserve"> brez zaključne obrobe. Montaža, privijačenje v konstrukcijo nadstrešnice z inox vijaki s SPC podložko črne barve fi 2 cm - montaža 10 cm od robov kritine in v sredini - po načrtu! Izvedba vključno z vsemi pomožnimi deli, materiali in prenosi.</t>
    </r>
  </si>
  <si>
    <r>
      <t xml:space="preserve">Dobava in montaža enosloje polikarbonatne plošče dim. 327,5x74 cm, deb. 6 mm, z obojestransko UV zaščito, kot npr.Termotom Leksan EXELL D, </t>
    </r>
    <r>
      <rPr>
        <b/>
        <sz val="11"/>
        <rFont val="Calibri"/>
        <family val="2"/>
        <charset val="238"/>
        <scheme val="minor"/>
      </rPr>
      <t xml:space="preserve">barva mlečno belo, </t>
    </r>
    <r>
      <rPr>
        <sz val="11"/>
        <rFont val="Calibri"/>
        <family val="2"/>
        <charset val="238"/>
        <scheme val="minor"/>
      </rPr>
      <t>brez zaključne obrobe. Montaža, privijačenje v konstrukcijo nadstrešnice z inox vijaki s SPC podložko črne barve fi 2 cm - montaža 10 cm od robov kritine in v sredini - po načrtu!  Izvedba vključno z vsemi pomožnimi deli, materiali in prenosi.</t>
    </r>
  </si>
  <si>
    <t>Streha je asimetrična, iz dveh strešin različnih naklonov in velikosti. Krajša, zunanja strešina je prozorna, daljša, ob fasadi objekta pa mlečno bela.</t>
  </si>
  <si>
    <t>Zapiranje škatlastih profilov konstrukcije s pločevino 0,55 mm, za izolacijo - spodaj, zadaj (barva bela, RAL po dogovoru s projektantom - enako kot konstrukcija nadstrešnice), deb. 0,55 mm, r.š.: 68 cm</t>
  </si>
  <si>
    <t>Izdelava in montaža alu L kotnega profila 80x80x3090mm, pod kotom 85° za montažo spuščenega stropa iz polikarbonatne plošče (montaža na steno nad vrati; privijačenje preko izolacije v nosilno konstrukcijo, s samoreznimi vijaki).</t>
  </si>
  <si>
    <t>Izdelava in montaža podaljškov obst. stojk ograje 50x50 mm, zaradi spremembe terena - nove klančine
- pocinkan U profil h ca. 15 cm s privarjeno sidrno ploščico spodaj za privijačenje v tla - natakniti na stojko s sprednje strani
- vijačenje stojk na U profil
Mere preveriti in prilagoditi na lokaciji!</t>
  </si>
  <si>
    <t>Zaključna pločevina 2 mm, ''5'' - bočna stranica trikotne oblike. Laserski izrez po načrtu, dim. (28,4x49,9)/2!</t>
  </si>
  <si>
    <t>Zaključna pločevina 2 mm, ''4'' - bočna stranica pravokotne oblike. Laserski izrez po načrtu, dim. 30,3x25 cm!</t>
  </si>
  <si>
    <t>Zaključna pločevina 2 mm, ''3'' - bočna stranica trapezne oblike. Laserski izrez po načrtu, dim. 57,5-61,4 x 22,9x30,3 cm!</t>
  </si>
  <si>
    <t>Zaključna pločevina 2 mm, ''7'' - čelna stranica konstrukcije (spredaj). Laserski izrez - pločevina izrezana po obliki konstrukcije, spodaj napuščena 2,5 cm za čelno zapiranje valovitega roba polikarbonata spuščenega stropa. Izrez po načrtu, dim 240x25,5 mm!</t>
  </si>
  <si>
    <t>Nosilna konstrukcija nadstrešnice iz profilov HOP 50/50/2; 27 m1 x 2,94 kg/m.</t>
  </si>
  <si>
    <t>Nadstrešnica 3,95 m2, bele barve je asimetrične V oblike, sestavljena iz centralnega dela (skriti žleb) in dveh proti njemu nagnjenih strešin (kril).
Konstrukcija nadstrešnice sledi osnovni obliki in je sestavljena iz horizontalnih in vertikalnih medsebojno povezanih škatlastih profilov 50x50x2 mm. Konstrukcija stoji na obst. AB podpornem zidu (v ležišču) in je sidrana v nosilno steno objekta.
Kritina enoslojna polikarbonatna plošča (prozorna oz. mlečno bela), spuščeni strop valoviti polikarbonat DIAMOND.</t>
  </si>
  <si>
    <t>Izdelava in montaža celotne nosilne konstrukcije nadstrešnice iz skupaj zvarjenih profilov HOP 50/50/2, zaprtih z zaključnimi pločevinami 2 mm po načrtu (spredaj - čelna stranica konstrukcije in bočne stranice zapiranja konstrukcije ob podpornem zidu). Konstrukcija spodaj, zadaj (za izolacijo) zaprta s pločevino 0,55 mm.
Debelina varov 0,7 t. Izvedba vključno s pripravo delavniškega načrta, katerega potrdi projektant, z vsemi pomožnimi deli, materiali in prenosi. Vsi kovinski deli peskani, antikorozijsko zaščiteni in prašno barvani v belo barvo mat (RAL po izboru projektanta).</t>
  </si>
  <si>
    <t>Izrez, izvedba ležišča dim. 30,3x0-20,1x17cm; (v obst. AB podpornem zidu) za sidranje konstrukcije nadstrešnice v ležišče, vključno z vsemi pomožnimi deli, materiali in prenosi.</t>
  </si>
  <si>
    <t>Dobava in vgradnja kanalete z vgrajenim padcem in LTŽ rešetko, kot npr. ACO multiline V100, š13,5 cm, začetek h=15 cm, vključno z vsemi pomožnimi deli, izvedbo priklopov na kan. - odtok iz P1 v obst. jašek, materiali in prenosi.
- Design rešetka Dots, litoželezna EN-GJS, KTL
- P2 - zbiralnik kanalete, kot npr ACO
d 50 cm, š13,5 cm, h46 cm.</t>
  </si>
  <si>
    <t>PONIKOVALNI JAŠEK P1 - VERTIKALNI ODTOK NADSTREŠNICE - kompletna izvedba vključno z dobavo, vgradnjo, odvodom vode v obst. odtok ter kanalizacijo ter vsemi pomožnimi deli, materiali in prenosi.
- jašek predvidene globine 45 cm, fi 30 cm</t>
  </si>
  <si>
    <t>Na območju urejanja, zadnjem vhodu za zaposlene, se izvede preoblikovaje terena - razširitev podesta ob vhodu in zvezna položna klančina do roba fasade, ceste/parkirišča.
Predvideno je tlakovanje s tlakovci kot npr. Oblak, Linija Premium, OPEKA; dim. 10x20 cm in 20x30 cm, deb. 6 cm, kombinirano svetlo granitne in antracit barve. Polaganje na podložni beton 10 cm, s fugo 3-5 mm.
- Po shemi tlakovanja!</t>
  </si>
  <si>
    <t>Demontaža, odvijačenje stojk obstoječe kovinske ograje iz tal v delu na betonskih tleh (ki se odstranjujejo) in odrez sidrne ploščice spodaj za njihovo podaljšanje, zaradi spremembe terena - nove klančine.</t>
  </si>
  <si>
    <t>Nadzorni kameri - začasna demontaža, shranjevanje in po zaključku del ponovna montaža, vključno z vsemi pomožnimi deli, materiali in prenosi (ena kamera na vogalu objekta in druga pod nadstrešnico pri prehodu cevi čez obst. AB zid).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</si>
</sst>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
  </numFmts>
  <fonts count="20" x14ac:knownFonts="1">
    <font>
      <sz val="11"/>
      <color theme="1"/>
      <name val="Calibri"/>
      <family val="2"/>
      <charset val="238"/>
      <scheme val="minor"/>
    </font>
    <font>
      <b/>
      <sz val="10"/>
      <color theme="1"/>
      <name val="Arial"/>
      <family val="2"/>
      <charset val="238"/>
    </font>
    <font>
      <sz val="10"/>
      <color theme="1"/>
      <name val="Arial"/>
      <family val="2"/>
      <charset val="238"/>
    </font>
    <font>
      <b/>
      <sz val="11"/>
      <color theme="1"/>
      <name val="Calibri"/>
      <family val="2"/>
      <charset val="238"/>
      <scheme val="minor"/>
    </font>
    <font>
      <b/>
      <sz val="16"/>
      <color theme="1"/>
      <name val="Calibri"/>
      <family val="2"/>
      <charset val="238"/>
      <scheme val="minor"/>
    </font>
    <font>
      <b/>
      <sz val="11"/>
      <color rgb="FFFF0000"/>
      <name val="Calibri"/>
      <family val="2"/>
      <charset val="238"/>
      <scheme val="minor"/>
    </font>
    <font>
      <b/>
      <sz val="14"/>
      <color theme="1"/>
      <name val="Calibri"/>
      <family val="2"/>
      <charset val="238"/>
      <scheme val="minor"/>
    </font>
    <font>
      <sz val="10"/>
      <name val="Arial"/>
      <family val="2"/>
    </font>
    <font>
      <sz val="11"/>
      <name val="Calibri"/>
      <family val="2"/>
      <charset val="238"/>
      <scheme val="minor"/>
    </font>
    <font>
      <i/>
      <sz val="11"/>
      <name val="Calibri"/>
      <family val="2"/>
      <charset val="238"/>
      <scheme val="minor"/>
    </font>
    <font>
      <b/>
      <sz val="11"/>
      <name val="Calibri"/>
      <family val="2"/>
      <charset val="238"/>
      <scheme val="minor"/>
    </font>
    <font>
      <b/>
      <i/>
      <sz val="11"/>
      <name val="Calibri"/>
      <family val="2"/>
      <charset val="238"/>
      <scheme val="minor"/>
    </font>
    <font>
      <b/>
      <i/>
      <sz val="11"/>
      <color rgb="FFFF0000"/>
      <name val="Calibri"/>
      <family val="2"/>
      <charset val="238"/>
      <scheme val="minor"/>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sz val="10"/>
      <color rgb="FF000000"/>
      <name val="Arial"/>
      <family val="2"/>
      <charset val="238"/>
    </font>
    <font>
      <b/>
      <i/>
      <sz val="11"/>
      <name val="Calibri"/>
      <family val="2"/>
      <charset val="238"/>
    </font>
    <font>
      <sz val="11"/>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16" fillId="0" borderId="0"/>
  </cellStyleXfs>
  <cellXfs count="148">
    <xf numFmtId="0" fontId="0" fillId="0" borderId="0" xfId="0"/>
    <xf numFmtId="0" fontId="2" fillId="0" borderId="0" xfId="0" applyFont="1"/>
    <xf numFmtId="0" fontId="3" fillId="0" borderId="0" xfId="0" applyFont="1"/>
    <xf numFmtId="0" fontId="3" fillId="0" borderId="0" xfId="0" applyFont="1" applyAlignment="1">
      <alignment vertical="top"/>
    </xf>
    <xf numFmtId="0" fontId="6" fillId="0" borderId="0" xfId="0" applyFont="1"/>
    <xf numFmtId="0" fontId="3" fillId="0" borderId="0" xfId="0" applyFont="1" applyAlignment="1">
      <alignment horizontal="right"/>
    </xf>
    <xf numFmtId="0" fontId="0" fillId="0" borderId="0" xfId="0" applyFont="1"/>
    <xf numFmtId="0" fontId="0" fillId="0" borderId="0" xfId="0" applyFont="1" applyAlignment="1">
      <alignment horizontal="center"/>
    </xf>
    <xf numFmtId="0" fontId="8" fillId="0" borderId="3" xfId="0" applyFont="1" applyFill="1" applyBorder="1" applyAlignment="1">
      <alignment horizontal="center"/>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2" xfId="0" applyNumberFormat="1" applyFont="1" applyFill="1" applyBorder="1" applyAlignment="1">
      <alignment horizontal="center"/>
    </xf>
    <xf numFmtId="0" fontId="8" fillId="0" borderId="0" xfId="0" applyFont="1" applyFill="1" applyBorder="1" applyAlignment="1">
      <alignment horizontal="center"/>
    </xf>
    <xf numFmtId="2" fontId="8"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49" fontId="8" fillId="0" borderId="0" xfId="1" applyNumberFormat="1"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10" fillId="0" borderId="0" xfId="0" applyFont="1" applyFill="1" applyBorder="1" applyAlignment="1">
      <alignment vertical="top" wrapText="1"/>
    </xf>
    <xf numFmtId="0" fontId="3" fillId="0" borderId="4" xfId="0" applyFont="1" applyBorder="1"/>
    <xf numFmtId="0" fontId="0" fillId="0" borderId="0" xfId="0" applyFont="1" applyBorder="1"/>
    <xf numFmtId="0" fontId="10" fillId="0" borderId="4" xfId="0" applyFont="1" applyFill="1" applyBorder="1" applyAlignment="1">
      <alignment vertical="top" wrapText="1"/>
    </xf>
    <xf numFmtId="0" fontId="10" fillId="0" borderId="0" xfId="0" applyFont="1" applyFill="1" applyBorder="1" applyAlignment="1">
      <alignment horizontal="left" vertical="top"/>
    </xf>
    <xf numFmtId="0" fontId="10" fillId="0" borderId="5" xfId="0" applyFont="1" applyFill="1" applyBorder="1" applyAlignment="1">
      <alignment horizontal="left" vertical="top"/>
    </xf>
    <xf numFmtId="0" fontId="11" fillId="0" borderId="3" xfId="0" applyFont="1" applyFill="1" applyBorder="1" applyAlignment="1">
      <alignment vertical="top" wrapText="1"/>
    </xf>
    <xf numFmtId="0" fontId="11" fillId="0" borderId="2" xfId="0" applyFont="1" applyFill="1" applyBorder="1" applyAlignment="1">
      <alignment vertical="top" wrapText="1"/>
    </xf>
    <xf numFmtId="0" fontId="10" fillId="2" borderId="0" xfId="0" applyFont="1" applyFill="1"/>
    <xf numFmtId="0" fontId="3" fillId="0" borderId="5" xfId="0" applyFont="1" applyBorder="1" applyAlignment="1">
      <alignment horizontal="left" vertical="top"/>
    </xf>
    <xf numFmtId="0" fontId="3" fillId="0" borderId="5" xfId="0" applyFont="1" applyBorder="1" applyAlignment="1">
      <alignment wrapText="1"/>
    </xf>
    <xf numFmtId="0" fontId="0" fillId="0" borderId="5" xfId="0" applyFont="1" applyBorder="1" applyAlignment="1">
      <alignment horizontal="center"/>
    </xf>
    <xf numFmtId="0" fontId="0" fillId="0" borderId="5" xfId="0" applyFont="1" applyBorder="1"/>
    <xf numFmtId="0" fontId="8" fillId="0" borderId="5" xfId="0" applyFont="1" applyFill="1" applyBorder="1" applyAlignment="1">
      <alignment vertical="top" wrapText="1"/>
    </xf>
    <xf numFmtId="0" fontId="8" fillId="0" borderId="5" xfId="0" applyFont="1" applyFill="1" applyBorder="1" applyAlignment="1">
      <alignment horizontal="center"/>
    </xf>
    <xf numFmtId="2" fontId="8" fillId="0" borderId="5" xfId="0" applyNumberFormat="1" applyFont="1" applyFill="1" applyBorder="1" applyAlignment="1">
      <alignment horizontal="center" wrapText="1"/>
    </xf>
    <xf numFmtId="0" fontId="3" fillId="0" borderId="5" xfId="0" applyFont="1" applyBorder="1"/>
    <xf numFmtId="0" fontId="3" fillId="0" borderId="5" xfId="0" applyFont="1" applyBorder="1" applyAlignment="1">
      <alignment horizontal="center"/>
    </xf>
    <xf numFmtId="2" fontId="8" fillId="0" borderId="5" xfId="0" applyNumberFormat="1" applyFont="1" applyFill="1" applyBorder="1" applyAlignment="1">
      <alignment horizontal="center"/>
    </xf>
    <xf numFmtId="49" fontId="10" fillId="0" borderId="4" xfId="1" applyNumberFormat="1" applyFont="1" applyFill="1" applyBorder="1" applyAlignment="1">
      <alignment vertical="top" wrapText="1"/>
    </xf>
    <xf numFmtId="49" fontId="8" fillId="0" borderId="5" xfId="1" applyNumberFormat="1" applyFont="1" applyFill="1" applyBorder="1" applyAlignment="1">
      <alignment vertical="top" wrapText="1"/>
    </xf>
    <xf numFmtId="0" fontId="3" fillId="0" borderId="0" xfId="0" applyFont="1" applyBorder="1"/>
    <xf numFmtId="0" fontId="5" fillId="0" borderId="0" xfId="0" applyFont="1" applyBorder="1"/>
    <xf numFmtId="0" fontId="0" fillId="0" borderId="0" xfId="0" applyFont="1" applyBorder="1" applyAlignment="1">
      <alignment horizontal="center"/>
    </xf>
    <xf numFmtId="0" fontId="1" fillId="0" borderId="0" xfId="0" applyFont="1" applyBorder="1"/>
    <xf numFmtId="0" fontId="2" fillId="0" borderId="0" xfId="0" applyFont="1" applyBorder="1"/>
    <xf numFmtId="0" fontId="0" fillId="0" borderId="0" xfId="0" applyBorder="1"/>
    <xf numFmtId="49" fontId="13" fillId="0" borderId="5" xfId="0" applyNumberFormat="1" applyFont="1" applyBorder="1" applyAlignment="1">
      <alignment horizontal="left" vertical="top"/>
    </xf>
    <xf numFmtId="0" fontId="15" fillId="0" borderId="4" xfId="0" applyFont="1" applyBorder="1" applyAlignment="1">
      <alignment wrapText="1"/>
    </xf>
    <xf numFmtId="0" fontId="14" fillId="0" borderId="3" xfId="0" applyFont="1" applyBorder="1" applyAlignment="1">
      <alignment horizontal="center"/>
    </xf>
    <xf numFmtId="0" fontId="0" fillId="0" borderId="3" xfId="0" applyBorder="1"/>
    <xf numFmtId="0" fontId="0" fillId="0" borderId="2" xfId="0" applyBorder="1"/>
    <xf numFmtId="0" fontId="14" fillId="0" borderId="5" xfId="0" applyFont="1" applyBorder="1" applyAlignment="1">
      <alignment vertical="top" wrapText="1"/>
    </xf>
    <xf numFmtId="9" fontId="14" fillId="0" borderId="5" xfId="0" applyNumberFormat="1" applyFont="1" applyBorder="1" applyAlignment="1">
      <alignment horizontal="center"/>
    </xf>
    <xf numFmtId="0" fontId="3" fillId="0" borderId="0" xfId="0" applyFont="1"/>
    <xf numFmtId="0" fontId="10" fillId="0" borderId="5" xfId="0" applyFont="1" applyBorder="1" applyAlignment="1">
      <alignment horizontal="left" vertical="top"/>
    </xf>
    <xf numFmtId="0" fontId="8" fillId="0" borderId="5" xfId="0" applyFont="1" applyBorder="1" applyAlignment="1">
      <alignment horizontal="center"/>
    </xf>
    <xf numFmtId="0" fontId="0" fillId="0" borderId="5" xfId="0" applyBorder="1" applyAlignment="1">
      <alignment horizontal="center"/>
    </xf>
    <xf numFmtId="0" fontId="3" fillId="0" borderId="2" xfId="0" applyFont="1" applyBorder="1"/>
    <xf numFmtId="0" fontId="10" fillId="0" borderId="0" xfId="0" applyFont="1" applyAlignment="1">
      <alignment horizontal="left" vertical="top"/>
    </xf>
    <xf numFmtId="0" fontId="5" fillId="0" borderId="0" xfId="0" applyFont="1" applyAlignment="1">
      <alignment vertical="top" wrapText="1"/>
    </xf>
    <xf numFmtId="0" fontId="8" fillId="0" borderId="0" xfId="0" applyFont="1" applyAlignment="1">
      <alignment horizontal="center"/>
    </xf>
    <xf numFmtId="2" fontId="8" fillId="0" borderId="0" xfId="0" applyNumberFormat="1" applyFont="1" applyAlignment="1">
      <alignment horizontal="center"/>
    </xf>
    <xf numFmtId="2" fontId="8" fillId="0" borderId="5" xfId="0" applyNumberFormat="1" applyFont="1" applyBorder="1" applyAlignment="1">
      <alignment horizontal="center"/>
    </xf>
    <xf numFmtId="0" fontId="8" fillId="0" borderId="5" xfId="0" applyFont="1" applyBorder="1" applyAlignment="1">
      <alignment vertical="top" wrapText="1"/>
    </xf>
    <xf numFmtId="0" fontId="10" fillId="0" borderId="4" xfId="0" applyFont="1" applyBorder="1" applyAlignment="1">
      <alignment horizontal="left" vertical="top"/>
    </xf>
    <xf numFmtId="0" fontId="13" fillId="0" borderId="5" xfId="0" applyNumberFormat="1" applyFont="1" applyBorder="1" applyAlignment="1">
      <alignment horizontal="left" vertical="top"/>
    </xf>
    <xf numFmtId="49" fontId="10" fillId="0" borderId="5" xfId="0" applyNumberFormat="1" applyFont="1" applyBorder="1" applyAlignment="1">
      <alignment horizontal="left" vertical="top"/>
    </xf>
    <xf numFmtId="0" fontId="8" fillId="0" borderId="0" xfId="0" applyFont="1" applyFill="1" applyBorder="1" applyAlignment="1">
      <alignment vertical="top" wrapText="1"/>
    </xf>
    <xf numFmtId="0" fontId="8" fillId="0" borderId="5" xfId="0" applyFont="1" applyFill="1" applyBorder="1" applyAlignment="1">
      <alignment horizontal="center"/>
    </xf>
    <xf numFmtId="0" fontId="8" fillId="0" borderId="0" xfId="0" applyFont="1" applyFill="1" applyBorder="1" applyAlignment="1">
      <alignment horizontal="right" vertical="top"/>
    </xf>
    <xf numFmtId="0" fontId="10" fillId="0" borderId="4" xfId="0" applyFont="1" applyFill="1" applyBorder="1" applyAlignment="1">
      <alignment horizontal="left" vertical="top"/>
    </xf>
    <xf numFmtId="164" fontId="8" fillId="0" borderId="0" xfId="0" applyNumberFormat="1" applyFont="1" applyBorder="1" applyAlignment="1">
      <alignment horizontal="center"/>
    </xf>
    <xf numFmtId="0" fontId="5" fillId="0" borderId="3" xfId="0" applyFont="1" applyFill="1" applyBorder="1" applyAlignment="1">
      <alignment vertical="top" wrapText="1"/>
    </xf>
    <xf numFmtId="0" fontId="5" fillId="0" borderId="2" xfId="0" applyFont="1" applyFill="1" applyBorder="1" applyAlignment="1">
      <alignment vertical="top" wrapText="1"/>
    </xf>
    <xf numFmtId="164" fontId="8" fillId="0" borderId="5" xfId="0" applyNumberFormat="1" applyFont="1" applyBorder="1" applyAlignment="1">
      <alignment horizontal="center"/>
    </xf>
    <xf numFmtId="0" fontId="3" fillId="0" borderId="0" xfId="0" applyFont="1"/>
    <xf numFmtId="0" fontId="0" fillId="0" borderId="0" xfId="0" applyFont="1"/>
    <xf numFmtId="0" fontId="3" fillId="0" borderId="3" xfId="0" applyFont="1" applyBorder="1"/>
    <xf numFmtId="0" fontId="0" fillId="0" borderId="0" xfId="0" applyAlignment="1">
      <alignment horizontal="center"/>
    </xf>
    <xf numFmtId="164" fontId="8" fillId="0" borderId="0" xfId="0" applyNumberFormat="1" applyFont="1" applyAlignment="1">
      <alignment horizontal="right"/>
    </xf>
    <xf numFmtId="0" fontId="0" fillId="0" borderId="1" xfId="0" applyBorder="1"/>
    <xf numFmtId="0" fontId="3" fillId="0" borderId="1" xfId="0" applyFont="1" applyBorder="1" applyAlignment="1">
      <alignment horizontal="right"/>
    </xf>
    <xf numFmtId="164" fontId="3" fillId="0" borderId="1" xfId="0" applyNumberFormat="1" applyFont="1" applyBorder="1"/>
    <xf numFmtId="0" fontId="0" fillId="0" borderId="0" xfId="0" applyAlignment="1">
      <alignment horizontal="right"/>
    </xf>
    <xf numFmtId="164" fontId="3" fillId="0" borderId="0" xfId="0" applyNumberFormat="1" applyFont="1"/>
    <xf numFmtId="0" fontId="1" fillId="0" borderId="1" xfId="0" applyFont="1" applyBorder="1"/>
    <xf numFmtId="0" fontId="15" fillId="0" borderId="1" xfId="0" applyFont="1" applyBorder="1" applyAlignment="1">
      <alignment wrapText="1"/>
    </xf>
    <xf numFmtId="0" fontId="2" fillId="0" borderId="1" xfId="0" applyFont="1" applyBorder="1"/>
    <xf numFmtId="164" fontId="8" fillId="0" borderId="1" xfId="0" applyNumberFormat="1" applyFont="1" applyBorder="1" applyAlignment="1">
      <alignment horizontal="center"/>
    </xf>
    <xf numFmtId="0" fontId="10" fillId="0" borderId="3" xfId="0" applyFont="1" applyBorder="1" applyAlignment="1">
      <alignment vertical="top" wrapText="1"/>
    </xf>
    <xf numFmtId="0" fontId="11" fillId="0" borderId="3" xfId="0" applyFont="1" applyBorder="1" applyAlignment="1">
      <alignment vertical="top" wrapText="1"/>
    </xf>
    <xf numFmtId="0" fontId="11" fillId="0" borderId="2" xfId="0" applyFont="1" applyBorder="1" applyAlignment="1">
      <alignment vertical="top" wrapText="1"/>
    </xf>
    <xf numFmtId="0" fontId="8" fillId="0" borderId="3" xfId="0" applyFont="1" applyBorder="1" applyAlignment="1">
      <alignment vertical="top" wrapText="1"/>
    </xf>
    <xf numFmtId="0" fontId="10" fillId="0" borderId="3" xfId="0" applyFont="1" applyFill="1" applyBorder="1" applyAlignment="1">
      <alignment vertical="top"/>
    </xf>
    <xf numFmtId="0" fontId="17" fillId="0" borderId="0" xfId="0" applyFont="1"/>
    <xf numFmtId="49" fontId="13" fillId="0" borderId="6" xfId="0" applyNumberFormat="1" applyFont="1" applyBorder="1" applyAlignment="1">
      <alignment horizontal="left" vertical="top"/>
    </xf>
    <xf numFmtId="49" fontId="13" fillId="0" borderId="8" xfId="0" applyNumberFormat="1" applyFont="1" applyBorder="1" applyAlignment="1">
      <alignment horizontal="left" vertical="top"/>
    </xf>
    <xf numFmtId="164" fontId="8" fillId="0" borderId="3" xfId="0" applyNumberFormat="1" applyFont="1" applyBorder="1" applyAlignment="1">
      <alignment horizontal="center"/>
    </xf>
    <xf numFmtId="164" fontId="8" fillId="0" borderId="2" xfId="0" applyNumberFormat="1" applyFont="1" applyBorder="1" applyAlignment="1">
      <alignment horizontal="center"/>
    </xf>
    <xf numFmtId="49" fontId="14" fillId="0" borderId="5" xfId="0" applyNumberFormat="1" applyFont="1" applyBorder="1" applyAlignment="1">
      <alignment horizontal="left" vertical="top"/>
    </xf>
    <xf numFmtId="0" fontId="14" fillId="0" borderId="5" xfId="0" applyFont="1" applyBorder="1" applyAlignment="1">
      <alignment horizontal="center"/>
    </xf>
    <xf numFmtId="2" fontId="14" fillId="0" borderId="5" xfId="0" applyNumberFormat="1" applyFont="1" applyBorder="1" applyAlignment="1">
      <alignment horizontal="center"/>
    </xf>
    <xf numFmtId="49" fontId="14" fillId="0" borderId="0" xfId="0" applyNumberFormat="1" applyFont="1" applyBorder="1" applyAlignment="1">
      <alignment horizontal="left" vertical="top"/>
    </xf>
    <xf numFmtId="0" fontId="14" fillId="0" borderId="0" xfId="0" applyFont="1" applyBorder="1" applyAlignment="1">
      <alignment vertical="top" wrapText="1"/>
    </xf>
    <xf numFmtId="0" fontId="14" fillId="0" borderId="0" xfId="0" applyFont="1" applyBorder="1" applyAlignment="1">
      <alignment horizontal="center"/>
    </xf>
    <xf numFmtId="2" fontId="14" fillId="0" borderId="0" xfId="0" applyNumberFormat="1" applyFont="1" applyBorder="1" applyAlignment="1">
      <alignment horizontal="center"/>
    </xf>
    <xf numFmtId="0" fontId="8" fillId="0" borderId="3" xfId="0" applyFont="1" applyBorder="1" applyAlignment="1">
      <alignment horizontal="center"/>
    </xf>
    <xf numFmtId="2" fontId="8" fillId="0" borderId="3" xfId="0" applyNumberFormat="1" applyFont="1" applyBorder="1" applyAlignment="1">
      <alignment horizontal="center"/>
    </xf>
    <xf numFmtId="0" fontId="3" fillId="0" borderId="0" xfId="0" applyFont="1" applyBorder="1" applyAlignment="1">
      <alignment horizontal="center"/>
    </xf>
    <xf numFmtId="49" fontId="10" fillId="0" borderId="4" xfId="1" applyNumberFormat="1" applyFont="1" applyBorder="1" applyAlignment="1">
      <alignment vertical="top" wrapText="1"/>
    </xf>
    <xf numFmtId="49" fontId="9" fillId="0" borderId="3" xfId="1" applyNumberFormat="1" applyFont="1" applyBorder="1" applyAlignment="1">
      <alignment vertical="top" wrapText="1"/>
    </xf>
    <xf numFmtId="49" fontId="9" fillId="0" borderId="2" xfId="1" applyNumberFormat="1" applyFont="1" applyBorder="1" applyAlignment="1">
      <alignment vertical="top" wrapText="1"/>
    </xf>
    <xf numFmtId="49" fontId="8" fillId="0" borderId="5" xfId="1" applyNumberFormat="1" applyFont="1" applyBorder="1" applyAlignment="1">
      <alignment horizontal="center" wrapText="1"/>
    </xf>
    <xf numFmtId="0" fontId="8" fillId="0" borderId="5" xfId="0" applyFont="1" applyBorder="1" applyAlignment="1">
      <alignment horizontal="left" vertical="top"/>
    </xf>
    <xf numFmtId="9" fontId="8" fillId="0" borderId="5" xfId="0" applyNumberFormat="1" applyFont="1" applyBorder="1" applyAlignment="1">
      <alignment horizontal="center"/>
    </xf>
    <xf numFmtId="0" fontId="10" fillId="0" borderId="4" xfId="0" applyFont="1" applyBorder="1" applyAlignment="1">
      <alignment vertical="top" wrapText="1"/>
    </xf>
    <xf numFmtId="0" fontId="2" fillId="0" borderId="0" xfId="0" applyFont="1" applyAlignment="1">
      <alignment wrapText="1"/>
    </xf>
    <xf numFmtId="0" fontId="1" fillId="0" borderId="0" xfId="0" applyFont="1"/>
    <xf numFmtId="49" fontId="13" fillId="0" borderId="4" xfId="0" applyNumberFormat="1"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8" fillId="0" borderId="5" xfId="0" quotePrefix="1" applyFont="1" applyFill="1" applyBorder="1" applyAlignment="1">
      <alignment vertical="top" wrapText="1"/>
    </xf>
    <xf numFmtId="0" fontId="8" fillId="0" borderId="5" xfId="0" quotePrefix="1" applyFont="1" applyFill="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xf>
    <xf numFmtId="0" fontId="0" fillId="0" borderId="0" xfId="0" applyAlignment="1">
      <alignment horizontal="left" vertical="top" wrapText="1"/>
    </xf>
    <xf numFmtId="0" fontId="4" fillId="0" borderId="0" xfId="0" applyFont="1" applyAlignment="1">
      <alignment horizontal="center"/>
    </xf>
    <xf numFmtId="0" fontId="18" fillId="0" borderId="6" xfId="0" applyFont="1" applyBorder="1" applyAlignment="1">
      <alignment vertical="top" wrapText="1"/>
    </xf>
    <xf numFmtId="0" fontId="14" fillId="0" borderId="1" xfId="0" applyFont="1" applyBorder="1"/>
    <xf numFmtId="0" fontId="14" fillId="0" borderId="7" xfId="0" applyFont="1" applyBorder="1"/>
    <xf numFmtId="0" fontId="18" fillId="0" borderId="8" xfId="0" applyFont="1" applyBorder="1" applyAlignment="1">
      <alignment vertical="top" wrapText="1"/>
    </xf>
    <xf numFmtId="0" fontId="14" fillId="0" borderId="9" xfId="0" applyFont="1" applyBorder="1"/>
    <xf numFmtId="0" fontId="14" fillId="0" borderId="10" xfId="0" applyFont="1" applyBorder="1"/>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11" fillId="0" borderId="5" xfId="0" applyFont="1" applyBorder="1" applyAlignment="1">
      <alignment vertical="top" wrapText="1"/>
    </xf>
    <xf numFmtId="0" fontId="10" fillId="0" borderId="4" xfId="0" applyFont="1" applyFill="1" applyBorder="1" applyAlignment="1">
      <alignment horizontal="left" vertical="top"/>
    </xf>
    <xf numFmtId="0" fontId="10" fillId="0" borderId="3" xfId="0" applyFont="1" applyFill="1" applyBorder="1" applyAlignment="1">
      <alignment horizontal="left" vertical="top"/>
    </xf>
    <xf numFmtId="0" fontId="10" fillId="0" borderId="2" xfId="0" applyFont="1" applyFill="1" applyBorder="1" applyAlignment="1">
      <alignment horizontal="left" vertical="top"/>
    </xf>
    <xf numFmtId="0" fontId="11" fillId="0" borderId="5" xfId="0" applyFont="1" applyFill="1" applyBorder="1" applyAlignment="1">
      <alignment vertical="top" wrapText="1"/>
    </xf>
    <xf numFmtId="0" fontId="12" fillId="0" borderId="5" xfId="0" applyFont="1" applyFill="1" applyBorder="1" applyAlignment="1">
      <alignment vertical="top" wrapText="1"/>
    </xf>
  </cellXfs>
  <cellStyles count="3">
    <cellStyle name="Navadno" xfId="0" builtinId="0"/>
    <cellStyle name="Navadno 2" xfId="2"/>
    <cellStyle name="Navadno 4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203200</xdr:colOff>
      <xdr:row>28</xdr:row>
      <xdr:rowOff>181473</xdr:rowOff>
    </xdr:from>
    <xdr:to>
      <xdr:col>5</xdr:col>
      <xdr:colOff>2539</xdr:colOff>
      <xdr:row>34</xdr:row>
      <xdr:rowOff>179898</xdr:rowOff>
    </xdr:to>
    <xdr:pic>
      <xdr:nvPicPr>
        <xdr:cNvPr id="4" name="Slika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829" t="18727" r="21083" b="34457"/>
        <a:stretch/>
      </xdr:blipFill>
      <xdr:spPr>
        <a:xfrm>
          <a:off x="4470400" y="8411073"/>
          <a:ext cx="1104899" cy="114142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view="pageLayout" topLeftCell="A10" zoomScale="73" zoomScaleNormal="100" zoomScalePageLayoutView="73" workbookViewId="0">
      <selection activeCell="A10" sqref="A10:E10"/>
    </sheetView>
  </sheetViews>
  <sheetFormatPr defaultRowHeight="15" x14ac:dyDescent="0.25"/>
  <cols>
    <col min="1" max="1" width="10.85546875" customWidth="1"/>
    <col min="2" max="2" width="12.28515625" customWidth="1"/>
    <col min="3" max="3" width="38.140625" customWidth="1"/>
  </cols>
  <sheetData>
    <row r="1" spans="1:5" x14ac:dyDescent="0.25">
      <c r="A1" s="2" t="s">
        <v>3</v>
      </c>
      <c r="B1" s="2" t="s">
        <v>53</v>
      </c>
      <c r="C1" s="2"/>
    </row>
    <row r="2" spans="1:5" x14ac:dyDescent="0.25">
      <c r="A2" s="2" t="s">
        <v>5</v>
      </c>
      <c r="B2" s="2" t="s">
        <v>52</v>
      </c>
      <c r="C2" s="2"/>
    </row>
    <row r="3" spans="1:5" ht="14.45" x14ac:dyDescent="0.3">
      <c r="A3" s="2"/>
      <c r="B3" s="26"/>
      <c r="C3" s="2"/>
    </row>
    <row r="4" spans="1:5" ht="22.9" customHeight="1" x14ac:dyDescent="0.25">
      <c r="A4" s="52" t="s">
        <v>2</v>
      </c>
      <c r="B4" s="26" t="s">
        <v>51</v>
      </c>
      <c r="C4" s="52"/>
    </row>
    <row r="5" spans="1:5" ht="15" customHeight="1" x14ac:dyDescent="0.25">
      <c r="A5" s="3" t="s">
        <v>4</v>
      </c>
      <c r="B5" s="125" t="s">
        <v>33</v>
      </c>
      <c r="C5" s="125"/>
    </row>
    <row r="6" spans="1:5" ht="14.45" x14ac:dyDescent="0.3">
      <c r="A6" s="2"/>
      <c r="B6" s="2"/>
      <c r="C6" s="2"/>
    </row>
    <row r="10" spans="1:5" ht="21" x14ac:dyDescent="0.35">
      <c r="A10" s="129" t="s">
        <v>50</v>
      </c>
      <c r="B10" s="129"/>
      <c r="C10" s="129"/>
      <c r="D10" s="129"/>
      <c r="E10" s="129"/>
    </row>
    <row r="14" spans="1:5" ht="14.45" x14ac:dyDescent="0.3">
      <c r="A14" t="s">
        <v>6</v>
      </c>
    </row>
    <row r="16" spans="1:5" ht="83.25" customHeight="1" x14ac:dyDescent="0.25">
      <c r="A16" s="126" t="s">
        <v>32</v>
      </c>
      <c r="B16" s="126"/>
      <c r="C16" s="126"/>
      <c r="D16" s="126"/>
      <c r="E16" s="126"/>
    </row>
    <row r="17" spans="1:5" ht="51.75" customHeight="1" x14ac:dyDescent="0.25">
      <c r="A17" s="126" t="s">
        <v>25</v>
      </c>
      <c r="B17" s="126"/>
      <c r="C17" s="126"/>
      <c r="D17" s="126"/>
      <c r="E17" s="126"/>
    </row>
    <row r="18" spans="1:5" ht="52.5" customHeight="1" x14ac:dyDescent="0.25">
      <c r="A18" s="126" t="s">
        <v>23</v>
      </c>
      <c r="B18" s="126"/>
      <c r="C18" s="126"/>
      <c r="D18" s="126"/>
      <c r="E18" s="126"/>
    </row>
    <row r="19" spans="1:5" ht="36.6" customHeight="1" x14ac:dyDescent="0.25">
      <c r="A19" s="126" t="s">
        <v>28</v>
      </c>
      <c r="B19" s="126"/>
      <c r="C19" s="126"/>
      <c r="D19" s="126"/>
      <c r="E19" s="126"/>
    </row>
    <row r="20" spans="1:5" ht="30.6" customHeight="1" x14ac:dyDescent="0.25">
      <c r="A20" s="126" t="s">
        <v>26</v>
      </c>
      <c r="B20" s="126"/>
      <c r="C20" s="126"/>
      <c r="D20" s="126"/>
      <c r="E20" s="126"/>
    </row>
    <row r="21" spans="1:5" ht="7.15" customHeight="1" x14ac:dyDescent="0.25">
      <c r="A21" s="126"/>
      <c r="B21" s="126"/>
      <c r="C21" s="126"/>
      <c r="D21" s="126"/>
      <c r="E21" s="126"/>
    </row>
    <row r="22" spans="1:5" ht="37.9" customHeight="1" x14ac:dyDescent="0.25">
      <c r="A22" s="128" t="s">
        <v>48</v>
      </c>
      <c r="B22" s="128"/>
      <c r="C22" s="128"/>
      <c r="D22" s="128"/>
      <c r="E22" s="128"/>
    </row>
    <row r="23" spans="1:5" ht="14.45" x14ac:dyDescent="0.3">
      <c r="A23" s="127" t="s">
        <v>27</v>
      </c>
      <c r="B23" s="127"/>
      <c r="C23" s="127"/>
      <c r="D23" s="127"/>
      <c r="E23" s="127"/>
    </row>
    <row r="25" spans="1:5" ht="14.45" x14ac:dyDescent="0.3">
      <c r="C25" t="s">
        <v>24</v>
      </c>
    </row>
    <row r="28" spans="1:5" ht="18.75" x14ac:dyDescent="0.3">
      <c r="A28" s="4" t="s">
        <v>49</v>
      </c>
    </row>
    <row r="30" spans="1:5" ht="14.45" x14ac:dyDescent="0.3">
      <c r="C30" s="5" t="s">
        <v>7</v>
      </c>
    </row>
    <row r="31" spans="1:5" x14ac:dyDescent="0.25">
      <c r="C31" s="5" t="s">
        <v>8</v>
      </c>
    </row>
    <row r="32" spans="1:5" ht="14.45" x14ac:dyDescent="0.3">
      <c r="A32" s="2"/>
    </row>
  </sheetData>
  <mergeCells count="9">
    <mergeCell ref="B5:C5"/>
    <mergeCell ref="A16:E16"/>
    <mergeCell ref="A17:E17"/>
    <mergeCell ref="A18:E18"/>
    <mergeCell ref="A23:E23"/>
    <mergeCell ref="A19:E19"/>
    <mergeCell ref="A22:E22"/>
    <mergeCell ref="A20:E21"/>
    <mergeCell ref="A10:E10"/>
  </mergeCells>
  <pageMargins left="0.98425196850393704"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view="pageLayout" zoomScale="96" zoomScaleNormal="100" zoomScaleSheetLayoutView="130" zoomScalePageLayoutView="96" workbookViewId="0">
      <selection activeCell="C3" sqref="C3"/>
    </sheetView>
  </sheetViews>
  <sheetFormatPr defaultRowHeight="15" x14ac:dyDescent="0.25"/>
  <cols>
    <col min="2" max="2" width="36.7109375" customWidth="1"/>
    <col min="3" max="3" width="12.28515625" customWidth="1"/>
    <col min="4" max="4" width="10.42578125" customWidth="1"/>
    <col min="5" max="5" width="15" customWidth="1"/>
    <col min="6" max="6" width="11.140625" customWidth="1"/>
  </cols>
  <sheetData>
    <row r="1" spans="1:9" ht="14.45" x14ac:dyDescent="0.3">
      <c r="A1" s="19" t="s">
        <v>35</v>
      </c>
      <c r="B1" s="19"/>
      <c r="C1" s="76"/>
      <c r="D1" s="76"/>
      <c r="E1" s="56"/>
      <c r="F1" s="74"/>
      <c r="G1" s="1"/>
      <c r="H1" s="1"/>
      <c r="I1" s="1"/>
    </row>
    <row r="2" spans="1:9" ht="14.45" x14ac:dyDescent="0.3">
      <c r="A2" s="74"/>
      <c r="C2" s="77"/>
      <c r="F2" s="77"/>
      <c r="G2" s="1"/>
      <c r="H2" s="1"/>
      <c r="I2" s="1"/>
    </row>
    <row r="3" spans="1:9" x14ac:dyDescent="0.25">
      <c r="A3" t="s">
        <v>143</v>
      </c>
      <c r="B3" t="s">
        <v>140</v>
      </c>
      <c r="C3" s="78">
        <f>'PREDDELA IN RUŠITVENA DELA'!F41</f>
        <v>0</v>
      </c>
      <c r="G3" s="1"/>
      <c r="H3" s="1"/>
      <c r="I3" s="1"/>
    </row>
    <row r="4" spans="1:9" ht="14.45" x14ac:dyDescent="0.3">
      <c r="A4" t="s">
        <v>144</v>
      </c>
      <c r="B4" t="s">
        <v>141</v>
      </c>
      <c r="C4" s="78">
        <f>'GRADBENA DELA'!F44</f>
        <v>0</v>
      </c>
      <c r="G4" s="1"/>
      <c r="H4" s="1"/>
      <c r="I4" s="1"/>
    </row>
    <row r="5" spans="1:9" x14ac:dyDescent="0.25">
      <c r="A5" t="s">
        <v>145</v>
      </c>
      <c r="B5" t="s">
        <v>142</v>
      </c>
      <c r="C5" s="78">
        <f>'OBRTNIŠKA DELA'!F61</f>
        <v>0</v>
      </c>
      <c r="G5" s="1"/>
      <c r="H5" s="1"/>
      <c r="I5" s="1"/>
    </row>
    <row r="7" spans="1:9" ht="14.45" x14ac:dyDescent="0.3">
      <c r="A7" s="79"/>
      <c r="B7" s="80" t="s">
        <v>37</v>
      </c>
      <c r="C7" s="81">
        <f>SUM(C3:C5)</f>
        <v>0</v>
      </c>
      <c r="D7" s="79"/>
      <c r="E7" s="79"/>
      <c r="G7" s="1"/>
      <c r="H7" s="1"/>
      <c r="I7" s="1"/>
    </row>
    <row r="8" spans="1:9" ht="14.45" x14ac:dyDescent="0.3">
      <c r="B8" s="82" t="s">
        <v>38</v>
      </c>
      <c r="C8" s="83">
        <f>C7*0.22</f>
        <v>0</v>
      </c>
      <c r="G8" s="1"/>
      <c r="H8" s="1"/>
      <c r="I8" s="1"/>
    </row>
    <row r="9" spans="1:9" ht="14.45" x14ac:dyDescent="0.3">
      <c r="A9" s="79"/>
      <c r="B9" s="80" t="s">
        <v>39</v>
      </c>
      <c r="C9" s="81">
        <f>C7+C8</f>
        <v>0</v>
      </c>
      <c r="D9" s="79"/>
      <c r="E9" s="79"/>
      <c r="G9" s="1"/>
      <c r="H9" s="1"/>
      <c r="I9" s="1"/>
    </row>
    <row r="10" spans="1:9" ht="14.45" x14ac:dyDescent="0.3">
      <c r="G10" s="1"/>
      <c r="H10" s="1"/>
      <c r="I10" s="1"/>
    </row>
    <row r="11" spans="1:9" ht="14.45" x14ac:dyDescent="0.3">
      <c r="G11" s="1"/>
      <c r="H11" s="1"/>
      <c r="I11" s="1"/>
    </row>
    <row r="12" spans="1:9" ht="14.45" x14ac:dyDescent="0.3">
      <c r="G12" s="1"/>
      <c r="H12" s="1"/>
      <c r="I12" s="1"/>
    </row>
    <row r="13" spans="1:9" ht="14.45" x14ac:dyDescent="0.3">
      <c r="G13" s="1"/>
      <c r="H13" s="1"/>
      <c r="I13" s="1"/>
    </row>
    <row r="14" spans="1:9" ht="14.45" x14ac:dyDescent="0.3">
      <c r="G14" s="1"/>
      <c r="H14" s="1"/>
      <c r="I14" s="1"/>
    </row>
    <row r="15" spans="1:9" ht="14.45" x14ac:dyDescent="0.3">
      <c r="G15" s="1"/>
      <c r="H15" s="1"/>
      <c r="I15" s="1"/>
    </row>
    <row r="16" spans="1:9" ht="14.45" x14ac:dyDescent="0.3">
      <c r="G16" s="1"/>
      <c r="H16" s="1"/>
      <c r="I16" s="1"/>
    </row>
    <row r="17" spans="7:9" ht="14.45" x14ac:dyDescent="0.3">
      <c r="G17" s="1"/>
      <c r="H17" s="1"/>
      <c r="I17" s="1"/>
    </row>
    <row r="18" spans="7:9" ht="14.45" x14ac:dyDescent="0.3">
      <c r="G18" s="1"/>
      <c r="H18" s="1"/>
      <c r="I18" s="1"/>
    </row>
    <row r="19" spans="7:9" ht="14.45" x14ac:dyDescent="0.3">
      <c r="G19" s="1"/>
      <c r="H19" s="1"/>
      <c r="I19" s="1"/>
    </row>
    <row r="20" spans="7:9" ht="14.45" x14ac:dyDescent="0.3">
      <c r="G20" s="1"/>
      <c r="H20" s="1"/>
      <c r="I20" s="1"/>
    </row>
    <row r="21" spans="7:9" ht="14.45" x14ac:dyDescent="0.3">
      <c r="G21" s="1"/>
      <c r="H21" s="1"/>
      <c r="I21" s="1"/>
    </row>
    <row r="22" spans="7:9" ht="14.45" x14ac:dyDescent="0.3">
      <c r="G22" s="1"/>
      <c r="H22" s="1"/>
      <c r="I22" s="1"/>
    </row>
    <row r="23" spans="7:9" ht="14.45" x14ac:dyDescent="0.3">
      <c r="G23" s="1"/>
      <c r="H23" s="1"/>
      <c r="I23" s="1"/>
    </row>
    <row r="24" spans="7:9" ht="14.45" x14ac:dyDescent="0.3">
      <c r="G24" s="1"/>
      <c r="H24" s="1"/>
      <c r="I24" s="1"/>
    </row>
    <row r="25" spans="7:9" ht="14.45" x14ac:dyDescent="0.3">
      <c r="G25" s="1"/>
      <c r="H25" s="1"/>
      <c r="I25" s="1"/>
    </row>
    <row r="26" spans="7:9" ht="14.45" x14ac:dyDescent="0.3">
      <c r="G26" s="1"/>
      <c r="H26" s="1"/>
      <c r="I26" s="1"/>
    </row>
    <row r="27" spans="7:9" ht="14.45" x14ac:dyDescent="0.3">
      <c r="G27" s="1"/>
      <c r="H27" s="1"/>
      <c r="I27" s="1"/>
    </row>
    <row r="28" spans="7:9" ht="14.45" x14ac:dyDescent="0.3">
      <c r="G28" s="1"/>
      <c r="H28" s="1"/>
      <c r="I28" s="1"/>
    </row>
    <row r="29" spans="7:9" ht="14.45" x14ac:dyDescent="0.3">
      <c r="G29" s="1"/>
      <c r="H29" s="1"/>
      <c r="I29" s="1"/>
    </row>
    <row r="30" spans="7:9" ht="14.45" x14ac:dyDescent="0.3">
      <c r="G30" s="1"/>
      <c r="H30" s="1"/>
      <c r="I30" s="1"/>
    </row>
    <row r="31" spans="7:9" ht="14.45" x14ac:dyDescent="0.3">
      <c r="G31" s="1"/>
      <c r="H31" s="1"/>
      <c r="I31" s="1"/>
    </row>
    <row r="32" spans="7:9" ht="14.45" x14ac:dyDescent="0.3">
      <c r="G32" s="1"/>
      <c r="H32" s="1"/>
      <c r="I32" s="1"/>
    </row>
    <row r="33" spans="7:9" ht="14.45" x14ac:dyDescent="0.3">
      <c r="G33" s="1"/>
      <c r="H33" s="1"/>
      <c r="I33" s="1"/>
    </row>
    <row r="34" spans="7:9" ht="14.45" x14ac:dyDescent="0.3">
      <c r="G34" s="1"/>
      <c r="H34" s="1"/>
      <c r="I34" s="1"/>
    </row>
    <row r="35" spans="7:9" ht="14.45" x14ac:dyDescent="0.3">
      <c r="G35" s="1"/>
      <c r="H35" s="1"/>
      <c r="I35" s="1"/>
    </row>
    <row r="36" spans="7:9" ht="14.45" x14ac:dyDescent="0.3">
      <c r="G36" s="1"/>
      <c r="H36" s="1"/>
      <c r="I36" s="1"/>
    </row>
    <row r="37" spans="7:9" ht="14.45" x14ac:dyDescent="0.3">
      <c r="G37" s="1"/>
      <c r="H37" s="1"/>
      <c r="I37" s="1"/>
    </row>
    <row r="38" spans="7:9" ht="14.45" x14ac:dyDescent="0.3">
      <c r="G38" s="1"/>
      <c r="H38" s="1"/>
      <c r="I38" s="1"/>
    </row>
    <row r="39" spans="7:9" ht="14.45" x14ac:dyDescent="0.3">
      <c r="G39" s="1"/>
      <c r="H39" s="1"/>
      <c r="I39" s="1"/>
    </row>
    <row r="40" spans="7:9" ht="14.45" x14ac:dyDescent="0.3">
      <c r="G40" s="1"/>
      <c r="H40" s="1"/>
      <c r="I40" s="1"/>
    </row>
    <row r="41" spans="7:9" x14ac:dyDescent="0.25">
      <c r="G41" s="1"/>
      <c r="H41" s="1"/>
      <c r="I41" s="1"/>
    </row>
    <row r="42" spans="7:9" x14ac:dyDescent="0.25">
      <c r="G42" s="1"/>
      <c r="H42" s="1"/>
      <c r="I42" s="1"/>
    </row>
    <row r="43" spans="7:9" x14ac:dyDescent="0.25">
      <c r="G43" s="1"/>
      <c r="H43" s="1"/>
      <c r="I43" s="1"/>
    </row>
    <row r="44" spans="7:9" x14ac:dyDescent="0.25">
      <c r="G44" s="1"/>
      <c r="H44" s="1"/>
      <c r="I44" s="1"/>
    </row>
    <row r="45" spans="7:9" x14ac:dyDescent="0.25">
      <c r="G45" s="1"/>
      <c r="H45" s="1"/>
      <c r="I45" s="1"/>
    </row>
    <row r="46" spans="7:9" x14ac:dyDescent="0.25">
      <c r="G46" s="1"/>
      <c r="H46" s="1"/>
      <c r="I46" s="1"/>
    </row>
    <row r="47" spans="7:9" x14ac:dyDescent="0.25">
      <c r="G47" s="1"/>
      <c r="H47" s="1"/>
      <c r="I47" s="1"/>
    </row>
    <row r="48" spans="7:9" x14ac:dyDescent="0.25">
      <c r="G48" s="1"/>
      <c r="H48" s="1"/>
      <c r="I48" s="1"/>
    </row>
    <row r="49" spans="7:9" x14ac:dyDescent="0.25">
      <c r="G49" s="1"/>
      <c r="H49" s="1"/>
      <c r="I49" s="1"/>
    </row>
    <row r="50" spans="7:9" x14ac:dyDescent="0.25">
      <c r="G50" s="1"/>
      <c r="H50" s="1"/>
      <c r="I50" s="1"/>
    </row>
    <row r="51" spans="7:9" x14ac:dyDescent="0.25">
      <c r="G51" s="1"/>
      <c r="H51" s="1"/>
      <c r="I51" s="1"/>
    </row>
    <row r="52" spans="7:9" x14ac:dyDescent="0.25">
      <c r="G52" s="1"/>
      <c r="H52" s="1"/>
      <c r="I52" s="1"/>
    </row>
    <row r="53" spans="7:9" x14ac:dyDescent="0.25">
      <c r="G53" s="1"/>
      <c r="H53" s="1"/>
      <c r="I53" s="1"/>
    </row>
    <row r="54" spans="7:9" x14ac:dyDescent="0.25">
      <c r="G54" s="1"/>
      <c r="H54" s="1"/>
      <c r="I54" s="1"/>
    </row>
    <row r="55" spans="7:9" x14ac:dyDescent="0.25">
      <c r="G55" s="1"/>
      <c r="H55" s="1"/>
      <c r="I55" s="1"/>
    </row>
    <row r="56" spans="7:9" x14ac:dyDescent="0.25">
      <c r="G56" s="1"/>
      <c r="H56" s="1"/>
      <c r="I56" s="1"/>
    </row>
    <row r="57" spans="7:9" x14ac:dyDescent="0.25">
      <c r="G57" s="1"/>
      <c r="H57" s="1"/>
      <c r="I57" s="1"/>
    </row>
    <row r="58" spans="7:9" x14ac:dyDescent="0.25">
      <c r="G58" s="1"/>
      <c r="H58" s="1"/>
      <c r="I58" s="1"/>
    </row>
    <row r="59" spans="7:9" x14ac:dyDescent="0.25">
      <c r="G59" s="1"/>
      <c r="H59" s="1"/>
      <c r="I59" s="1"/>
    </row>
    <row r="60" spans="7:9" x14ac:dyDescent="0.25">
      <c r="G60" s="1"/>
      <c r="H60" s="1"/>
      <c r="I60" s="1"/>
    </row>
    <row r="61" spans="7:9" x14ac:dyDescent="0.25">
      <c r="G61" s="1"/>
      <c r="H61" s="1"/>
      <c r="I61" s="1"/>
    </row>
    <row r="62" spans="7:9" x14ac:dyDescent="0.25">
      <c r="G62" s="1"/>
      <c r="H62" s="1"/>
      <c r="I62" s="1"/>
    </row>
    <row r="63" spans="7:9" x14ac:dyDescent="0.25">
      <c r="G63" s="1"/>
      <c r="H63" s="1"/>
      <c r="I63" s="1"/>
    </row>
    <row r="64" spans="7:9" x14ac:dyDescent="0.25">
      <c r="G64" s="1"/>
      <c r="H64" s="1"/>
      <c r="I64" s="1"/>
    </row>
    <row r="65" spans="7:9" x14ac:dyDescent="0.25">
      <c r="G65" s="1"/>
      <c r="H65" s="1"/>
      <c r="I65" s="1"/>
    </row>
    <row r="66" spans="7:9" x14ac:dyDescent="0.25">
      <c r="G66" s="1"/>
      <c r="H66" s="1"/>
      <c r="I66" s="1"/>
    </row>
    <row r="67" spans="7:9" x14ac:dyDescent="0.25">
      <c r="G67" s="1"/>
      <c r="H67" s="1"/>
      <c r="I67" s="1"/>
    </row>
    <row r="68" spans="7:9" x14ac:dyDescent="0.25">
      <c r="G68" s="1"/>
      <c r="H68" s="1"/>
      <c r="I68" s="1"/>
    </row>
    <row r="69" spans="7:9" x14ac:dyDescent="0.25">
      <c r="G69" s="1"/>
      <c r="H69" s="1"/>
      <c r="I69" s="1"/>
    </row>
    <row r="70" spans="7:9" x14ac:dyDescent="0.25">
      <c r="G70" s="1"/>
      <c r="H70" s="1"/>
      <c r="I70" s="1"/>
    </row>
    <row r="71" spans="7:9" x14ac:dyDescent="0.25">
      <c r="G71" s="1"/>
      <c r="H71" s="1"/>
      <c r="I71" s="1"/>
    </row>
    <row r="72" spans="7:9" x14ac:dyDescent="0.25">
      <c r="G72" s="1"/>
      <c r="H72" s="1"/>
      <c r="I72" s="1"/>
    </row>
    <row r="73" spans="7:9" x14ac:dyDescent="0.25">
      <c r="G73" s="1"/>
      <c r="H73" s="1"/>
      <c r="I73" s="1"/>
    </row>
    <row r="74" spans="7:9" x14ac:dyDescent="0.25">
      <c r="G74" s="1"/>
      <c r="H74" s="1"/>
      <c r="I74" s="1"/>
    </row>
    <row r="75" spans="7:9" x14ac:dyDescent="0.25">
      <c r="G75" s="1"/>
      <c r="H75" s="1"/>
      <c r="I75" s="1"/>
    </row>
    <row r="76" spans="7:9" x14ac:dyDescent="0.25">
      <c r="G76" s="1"/>
      <c r="H76" s="1"/>
      <c r="I76" s="1"/>
    </row>
    <row r="77" spans="7:9" x14ac:dyDescent="0.25">
      <c r="G77" s="1"/>
      <c r="H77" s="1"/>
      <c r="I77" s="1"/>
    </row>
    <row r="78" spans="7:9" x14ac:dyDescent="0.25">
      <c r="G78" s="1"/>
      <c r="H78" s="1"/>
      <c r="I78" s="1"/>
    </row>
    <row r="79" spans="7:9" x14ac:dyDescent="0.25">
      <c r="G79" s="1"/>
      <c r="H79" s="1"/>
      <c r="I79" s="1"/>
    </row>
    <row r="80" spans="7:9" x14ac:dyDescent="0.25">
      <c r="G80" s="1"/>
      <c r="H80" s="1"/>
      <c r="I80" s="1"/>
    </row>
    <row r="81" spans="7:9" x14ac:dyDescent="0.25">
      <c r="G81" s="1"/>
      <c r="H81" s="1"/>
      <c r="I81" s="1"/>
    </row>
    <row r="82" spans="7:9" x14ac:dyDescent="0.25">
      <c r="G82" s="1"/>
      <c r="H82" s="1"/>
      <c r="I82" s="1"/>
    </row>
    <row r="83" spans="7:9" x14ac:dyDescent="0.25">
      <c r="G83" s="1"/>
      <c r="H83" s="1"/>
      <c r="I83" s="1"/>
    </row>
    <row r="84" spans="7:9" x14ac:dyDescent="0.25">
      <c r="G84" s="1"/>
      <c r="H84" s="1"/>
      <c r="I84" s="1"/>
    </row>
    <row r="85" spans="7:9" x14ac:dyDescent="0.25">
      <c r="G85" s="1"/>
      <c r="H85" s="1"/>
      <c r="I85" s="1"/>
    </row>
    <row r="86" spans="7:9" x14ac:dyDescent="0.25">
      <c r="G86" s="1"/>
      <c r="H86" s="1"/>
      <c r="I86" s="1"/>
    </row>
    <row r="87" spans="7:9" x14ac:dyDescent="0.25">
      <c r="G87" s="1"/>
      <c r="H87" s="1"/>
      <c r="I87" s="1"/>
    </row>
    <row r="88" spans="7:9" x14ac:dyDescent="0.25">
      <c r="G88" s="1"/>
      <c r="H88" s="1"/>
      <c r="I88" s="1"/>
    </row>
    <row r="89" spans="7:9" x14ac:dyDescent="0.25">
      <c r="G89" s="1"/>
      <c r="H89" s="1"/>
      <c r="I89" s="1"/>
    </row>
    <row r="90" spans="7:9" x14ac:dyDescent="0.25">
      <c r="G90" s="1"/>
      <c r="H90" s="1"/>
      <c r="I90" s="1"/>
    </row>
    <row r="91" spans="7:9" x14ac:dyDescent="0.25">
      <c r="G91" s="1"/>
      <c r="H91" s="1"/>
      <c r="I91" s="1"/>
    </row>
    <row r="92" spans="7:9" x14ac:dyDescent="0.25">
      <c r="G92" s="1"/>
      <c r="H92" s="1"/>
      <c r="I92" s="1"/>
    </row>
    <row r="93" spans="7:9" x14ac:dyDescent="0.25">
      <c r="G93" s="1"/>
      <c r="H93" s="1"/>
      <c r="I93" s="1"/>
    </row>
    <row r="94" spans="7:9" x14ac:dyDescent="0.25">
      <c r="G94" s="1"/>
      <c r="H94" s="1"/>
      <c r="I94" s="1"/>
    </row>
    <row r="95" spans="7:9" x14ac:dyDescent="0.25">
      <c r="G95" s="1"/>
      <c r="H95" s="1"/>
      <c r="I95" s="1"/>
    </row>
    <row r="96" spans="7:9" x14ac:dyDescent="0.25">
      <c r="G96" s="1"/>
      <c r="H96" s="1"/>
      <c r="I96" s="1"/>
    </row>
    <row r="97" spans="7:9" x14ac:dyDescent="0.25">
      <c r="G97" s="1"/>
      <c r="H97" s="1"/>
      <c r="I97" s="1"/>
    </row>
    <row r="98" spans="7:9" x14ac:dyDescent="0.25">
      <c r="G98" s="1"/>
      <c r="H98" s="1"/>
      <c r="I98" s="1"/>
    </row>
    <row r="99" spans="7:9" x14ac:dyDescent="0.25">
      <c r="G99" s="1"/>
      <c r="H99" s="1"/>
      <c r="I99" s="1"/>
    </row>
  </sheetData>
  <pageMargins left="0.98425196850393704" right="0.74803149606299213" top="0.74803149606299213" bottom="0.74803149606299213" header="0.31496062992125984" footer="0.31496062992125984"/>
  <pageSetup paperSize="9" scale="95" orientation="portrait" r:id="rId1"/>
  <headerFooter>
    <oddHeader>&amp;L&amp;"-,Krepko"&amp;16&amp;K000000Prostor vmes</oddHeader>
    <oddFooter>&amp;C&amp;A&amp;RStran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view="pageLayout" zoomScaleNormal="100" zoomScaleSheetLayoutView="130" workbookViewId="0">
      <selection activeCell="B23" sqref="B23"/>
    </sheetView>
  </sheetViews>
  <sheetFormatPr defaultRowHeight="15" x14ac:dyDescent="0.25"/>
  <cols>
    <col min="1" max="1" width="9.140625" style="6"/>
    <col min="2" max="2" width="36.7109375" style="6" customWidth="1"/>
    <col min="3" max="3" width="7.42578125" style="6" customWidth="1"/>
    <col min="4" max="4" width="9.140625" style="6"/>
    <col min="5" max="5" width="10.140625" style="6" customWidth="1"/>
    <col min="6" max="6" width="11.140625" style="6" customWidth="1"/>
  </cols>
  <sheetData>
    <row r="1" spans="1:9" x14ac:dyDescent="0.25">
      <c r="A1" s="19" t="s">
        <v>86</v>
      </c>
      <c r="B1" s="34"/>
      <c r="C1" s="35" t="s">
        <v>12</v>
      </c>
      <c r="D1" s="34" t="s">
        <v>11</v>
      </c>
      <c r="E1" s="34" t="s">
        <v>9</v>
      </c>
      <c r="F1" s="35" t="s">
        <v>10</v>
      </c>
      <c r="G1" s="1"/>
      <c r="H1" s="1"/>
      <c r="I1" s="1"/>
    </row>
    <row r="2" spans="1:9" ht="14.45" x14ac:dyDescent="0.3">
      <c r="A2" s="2"/>
      <c r="C2" s="7"/>
      <c r="F2" s="7"/>
      <c r="G2" s="1"/>
      <c r="H2" s="1"/>
      <c r="I2" s="1"/>
    </row>
    <row r="3" spans="1:9" ht="30" x14ac:dyDescent="0.25">
      <c r="A3" s="27">
        <v>1</v>
      </c>
      <c r="B3" s="28" t="s">
        <v>14</v>
      </c>
      <c r="C3" s="29"/>
      <c r="D3" s="30"/>
      <c r="E3" s="30"/>
      <c r="F3" s="29"/>
      <c r="G3" s="1"/>
      <c r="H3" s="1"/>
      <c r="I3" s="1"/>
    </row>
    <row r="4" spans="1:9" ht="75" x14ac:dyDescent="0.25">
      <c r="A4" s="45" t="s">
        <v>20</v>
      </c>
      <c r="B4" s="31" t="s">
        <v>34</v>
      </c>
      <c r="C4" s="32" t="s">
        <v>18</v>
      </c>
      <c r="D4" s="33">
        <v>1</v>
      </c>
      <c r="E4" s="73">
        <v>0</v>
      </c>
      <c r="F4" s="73">
        <f>D4*E4</f>
        <v>0</v>
      </c>
      <c r="G4" s="1"/>
      <c r="H4" s="1"/>
      <c r="I4" s="1"/>
    </row>
    <row r="5" spans="1:9" ht="90" x14ac:dyDescent="0.25">
      <c r="A5" s="45" t="s">
        <v>21</v>
      </c>
      <c r="B5" s="31" t="s">
        <v>29</v>
      </c>
      <c r="C5" s="32" t="s">
        <v>18</v>
      </c>
      <c r="D5" s="33">
        <v>1</v>
      </c>
      <c r="E5" s="73">
        <v>0</v>
      </c>
      <c r="F5" s="73">
        <f>D5*E5</f>
        <v>0</v>
      </c>
      <c r="G5" s="1"/>
      <c r="H5" s="1"/>
      <c r="I5" s="1"/>
    </row>
    <row r="6" spans="1:9" ht="14.45" x14ac:dyDescent="0.3">
      <c r="A6" s="17"/>
      <c r="B6" s="18"/>
      <c r="C6" s="18"/>
      <c r="D6" s="18"/>
      <c r="F6" s="7"/>
      <c r="G6" s="1"/>
      <c r="H6" s="1"/>
      <c r="I6" s="1"/>
    </row>
    <row r="7" spans="1:9" ht="15" customHeight="1" x14ac:dyDescent="0.25">
      <c r="A7" s="23">
        <v>2</v>
      </c>
      <c r="B7" s="37" t="s">
        <v>57</v>
      </c>
      <c r="C7" s="8"/>
      <c r="D7" s="9"/>
      <c r="E7" s="10"/>
      <c r="F7" s="11"/>
      <c r="G7" s="1"/>
      <c r="H7" s="1"/>
      <c r="I7" s="1"/>
    </row>
    <row r="8" spans="1:9" ht="150" x14ac:dyDescent="0.25">
      <c r="A8" s="69"/>
      <c r="B8" s="31" t="s">
        <v>17</v>
      </c>
      <c r="C8" s="67" t="s">
        <v>18</v>
      </c>
      <c r="D8" s="36">
        <v>1</v>
      </c>
      <c r="E8" s="73">
        <v>0</v>
      </c>
      <c r="F8" s="73">
        <f>D8*E8</f>
        <v>0</v>
      </c>
      <c r="G8" s="1"/>
      <c r="H8" s="1"/>
      <c r="I8" s="1"/>
    </row>
    <row r="9" spans="1:9" ht="14.45" x14ac:dyDescent="0.3">
      <c r="A9" s="17"/>
      <c r="B9" s="18"/>
      <c r="C9" s="18"/>
      <c r="D9" s="18"/>
      <c r="E9" s="75"/>
      <c r="F9" s="7"/>
      <c r="G9" s="1"/>
      <c r="H9" s="1"/>
      <c r="I9" s="1"/>
    </row>
    <row r="10" spans="1:9" ht="15" customHeight="1" x14ac:dyDescent="0.25">
      <c r="A10" s="23">
        <v>3</v>
      </c>
      <c r="B10" s="37" t="s">
        <v>16</v>
      </c>
      <c r="C10" s="8"/>
      <c r="D10" s="9"/>
      <c r="E10" s="10"/>
      <c r="F10" s="11"/>
      <c r="G10" s="1"/>
      <c r="H10" s="1"/>
      <c r="I10" s="1"/>
    </row>
    <row r="11" spans="1:9" ht="120" x14ac:dyDescent="0.25">
      <c r="A11" s="23"/>
      <c r="B11" s="38" t="s">
        <v>62</v>
      </c>
      <c r="C11" s="67" t="s">
        <v>18</v>
      </c>
      <c r="D11" s="36">
        <v>1</v>
      </c>
      <c r="E11" s="73">
        <v>0</v>
      </c>
      <c r="F11" s="73">
        <f>D11*E11</f>
        <v>0</v>
      </c>
      <c r="G11" s="1"/>
      <c r="H11" s="1"/>
      <c r="I11" s="1"/>
    </row>
    <row r="12" spans="1:9" ht="15" customHeight="1" x14ac:dyDescent="0.25">
      <c r="A12" s="68"/>
      <c r="B12" s="15"/>
      <c r="C12" s="12"/>
      <c r="D12" s="13"/>
      <c r="E12" s="14"/>
      <c r="F12" s="14"/>
      <c r="G12" s="1"/>
      <c r="H12" s="1"/>
      <c r="I12" s="1"/>
    </row>
    <row r="13" spans="1:9" ht="48.6" customHeight="1" x14ac:dyDescent="0.25">
      <c r="A13" s="94" t="s">
        <v>13</v>
      </c>
      <c r="B13" s="130" t="s">
        <v>55</v>
      </c>
      <c r="C13" s="131"/>
      <c r="D13" s="131"/>
      <c r="E13" s="131"/>
      <c r="F13" s="132"/>
      <c r="G13" s="93"/>
      <c r="H13" s="93"/>
      <c r="I13" s="93"/>
    </row>
    <row r="14" spans="1:9" ht="48.6" customHeight="1" x14ac:dyDescent="0.25">
      <c r="A14" s="95"/>
      <c r="B14" s="133" t="s">
        <v>61</v>
      </c>
      <c r="C14" s="134"/>
      <c r="D14" s="134"/>
      <c r="E14" s="134"/>
      <c r="F14" s="135"/>
      <c r="G14" s="93"/>
      <c r="H14" s="93"/>
      <c r="I14" s="93"/>
    </row>
    <row r="15" spans="1:9" x14ac:dyDescent="0.25">
      <c r="A15" s="20"/>
      <c r="B15" s="20"/>
      <c r="C15" s="20"/>
      <c r="D15" s="20"/>
      <c r="E15" s="20"/>
      <c r="F15" s="20"/>
      <c r="G15" s="1"/>
      <c r="H15" s="1"/>
      <c r="I15" s="1"/>
    </row>
    <row r="16" spans="1:9" ht="46.15" customHeight="1" x14ac:dyDescent="0.25">
      <c r="A16" s="53">
        <v>4</v>
      </c>
      <c r="B16" s="88" t="s">
        <v>54</v>
      </c>
      <c r="C16" s="105"/>
      <c r="D16" s="106"/>
      <c r="E16" s="96"/>
      <c r="F16" s="97"/>
      <c r="G16" s="93"/>
      <c r="H16" s="93"/>
      <c r="I16" s="93"/>
    </row>
    <row r="17" spans="1:9" ht="60" x14ac:dyDescent="0.25">
      <c r="A17" s="98" t="s">
        <v>41</v>
      </c>
      <c r="B17" s="50" t="s">
        <v>63</v>
      </c>
      <c r="C17" s="99" t="s">
        <v>59</v>
      </c>
      <c r="D17" s="100">
        <v>3</v>
      </c>
      <c r="E17" s="73">
        <v>0</v>
      </c>
      <c r="F17" s="73">
        <f>D17*E17</f>
        <v>0</v>
      </c>
      <c r="G17" s="1"/>
      <c r="H17" s="1"/>
      <c r="I17" s="1"/>
    </row>
    <row r="18" spans="1:9" ht="90" x14ac:dyDescent="0.25">
      <c r="A18" s="98" t="s">
        <v>43</v>
      </c>
      <c r="B18" s="50" t="s">
        <v>64</v>
      </c>
      <c r="C18" s="99" t="s">
        <v>1</v>
      </c>
      <c r="D18" s="100">
        <f>0.155*3</f>
        <v>0.46499999999999997</v>
      </c>
      <c r="E18" s="73">
        <v>0</v>
      </c>
      <c r="F18" s="73">
        <f>D18*E18</f>
        <v>0</v>
      </c>
      <c r="G18" s="1"/>
      <c r="H18" s="1"/>
      <c r="I18" s="1"/>
    </row>
    <row r="19" spans="1:9" ht="135" x14ac:dyDescent="0.25">
      <c r="A19" s="98" t="s">
        <v>44</v>
      </c>
      <c r="B19" s="50" t="s">
        <v>65</v>
      </c>
      <c r="C19" s="99" t="s">
        <v>1</v>
      </c>
      <c r="D19" s="100">
        <v>10.15</v>
      </c>
      <c r="E19" s="73">
        <v>0</v>
      </c>
      <c r="F19" s="73">
        <f>D19*E19</f>
        <v>0</v>
      </c>
      <c r="G19" s="1"/>
      <c r="H19" s="1"/>
      <c r="I19" s="1"/>
    </row>
    <row r="20" spans="1:9" x14ac:dyDescent="0.25">
      <c r="A20" s="101"/>
      <c r="B20" s="102"/>
      <c r="C20" s="103"/>
      <c r="D20" s="104"/>
      <c r="E20" s="70"/>
      <c r="F20" s="70"/>
      <c r="G20" s="1"/>
      <c r="H20" s="1"/>
      <c r="I20" s="1"/>
    </row>
    <row r="21" spans="1:9" ht="15" customHeight="1" x14ac:dyDescent="0.25">
      <c r="A21" s="53">
        <v>5</v>
      </c>
      <c r="B21" s="88" t="s">
        <v>66</v>
      </c>
      <c r="C21" s="105"/>
      <c r="D21" s="106"/>
      <c r="E21" s="96"/>
      <c r="F21" s="97"/>
      <c r="G21" s="93"/>
      <c r="H21" s="93"/>
      <c r="I21" s="93"/>
    </row>
    <row r="22" spans="1:9" ht="240" x14ac:dyDescent="0.25">
      <c r="A22" s="23"/>
      <c r="B22" s="38" t="s">
        <v>71</v>
      </c>
      <c r="C22" s="67" t="s">
        <v>18</v>
      </c>
      <c r="D22" s="36">
        <v>1</v>
      </c>
      <c r="E22" s="73">
        <v>0</v>
      </c>
      <c r="F22" s="73">
        <f>D22*E22</f>
        <v>0</v>
      </c>
      <c r="G22" s="1"/>
      <c r="H22" s="1"/>
      <c r="I22" s="1"/>
    </row>
    <row r="23" spans="1:9" x14ac:dyDescent="0.25">
      <c r="A23" s="17"/>
      <c r="B23" s="66"/>
      <c r="C23" s="12"/>
      <c r="D23" s="13"/>
      <c r="E23" s="14"/>
      <c r="F23" s="14"/>
      <c r="G23" s="1"/>
      <c r="H23" s="1"/>
      <c r="I23" s="1"/>
    </row>
    <row r="24" spans="1:9" x14ac:dyDescent="0.25">
      <c r="A24" s="27">
        <v>6</v>
      </c>
      <c r="B24" s="136" t="s">
        <v>67</v>
      </c>
      <c r="C24" s="137"/>
      <c r="D24" s="137"/>
      <c r="E24" s="137"/>
      <c r="F24" s="138"/>
      <c r="G24" s="1"/>
      <c r="H24" s="1"/>
      <c r="I24" s="1"/>
    </row>
    <row r="25" spans="1:9" ht="90" x14ac:dyDescent="0.25">
      <c r="A25" s="98" t="s">
        <v>68</v>
      </c>
      <c r="B25" s="50" t="s">
        <v>75</v>
      </c>
      <c r="C25" s="99" t="s">
        <v>1</v>
      </c>
      <c r="D25" s="100">
        <v>0.6</v>
      </c>
      <c r="E25" s="73">
        <v>0</v>
      </c>
      <c r="F25" s="73">
        <f t="shared" ref="F25:F32" si="0">D25*E25</f>
        <v>0</v>
      </c>
      <c r="G25" s="1"/>
      <c r="H25" s="1"/>
      <c r="I25" s="1"/>
    </row>
    <row r="26" spans="1:9" ht="45" x14ac:dyDescent="0.25">
      <c r="A26" s="98" t="s">
        <v>72</v>
      </c>
      <c r="B26" s="50" t="s">
        <v>76</v>
      </c>
      <c r="C26" s="99" t="s">
        <v>1</v>
      </c>
      <c r="D26" s="100">
        <v>5.8</v>
      </c>
      <c r="E26" s="73">
        <v>0</v>
      </c>
      <c r="F26" s="73">
        <f t="shared" si="0"/>
        <v>0</v>
      </c>
      <c r="G26" s="1"/>
      <c r="H26" s="1"/>
      <c r="I26" s="1"/>
    </row>
    <row r="27" spans="1:9" ht="90" x14ac:dyDescent="0.25">
      <c r="A27" s="98" t="s">
        <v>73</v>
      </c>
      <c r="B27" s="50" t="s">
        <v>69</v>
      </c>
      <c r="C27" s="99" t="s">
        <v>18</v>
      </c>
      <c r="D27" s="100">
        <v>1</v>
      </c>
      <c r="E27" s="73">
        <v>0</v>
      </c>
      <c r="F27" s="73">
        <f t="shared" si="0"/>
        <v>0</v>
      </c>
      <c r="G27" s="1"/>
      <c r="H27" s="1"/>
      <c r="I27" s="1"/>
    </row>
    <row r="28" spans="1:9" ht="120" x14ac:dyDescent="0.25">
      <c r="A28" s="98" t="s">
        <v>77</v>
      </c>
      <c r="B28" s="50" t="s">
        <v>70</v>
      </c>
      <c r="C28" s="99" t="s">
        <v>18</v>
      </c>
      <c r="D28" s="100">
        <v>1</v>
      </c>
      <c r="E28" s="73">
        <v>0</v>
      </c>
      <c r="F28" s="73">
        <f t="shared" si="0"/>
        <v>0</v>
      </c>
      <c r="G28" s="1"/>
      <c r="H28" s="1"/>
      <c r="I28" s="1"/>
    </row>
    <row r="29" spans="1:9" ht="120" x14ac:dyDescent="0.25">
      <c r="A29" s="98" t="s">
        <v>78</v>
      </c>
      <c r="B29" s="50" t="s">
        <v>74</v>
      </c>
      <c r="C29" s="99" t="s">
        <v>18</v>
      </c>
      <c r="D29" s="100">
        <v>1</v>
      </c>
      <c r="E29" s="73">
        <v>0</v>
      </c>
      <c r="F29" s="73">
        <f t="shared" si="0"/>
        <v>0</v>
      </c>
      <c r="G29" s="1"/>
      <c r="H29" s="1"/>
      <c r="I29" s="1"/>
    </row>
    <row r="30" spans="1:9" ht="30" x14ac:dyDescent="0.25">
      <c r="A30" s="98" t="s">
        <v>79</v>
      </c>
      <c r="B30" s="50" t="s">
        <v>80</v>
      </c>
      <c r="C30" s="99" t="s">
        <v>18</v>
      </c>
      <c r="D30" s="100">
        <v>1</v>
      </c>
      <c r="E30" s="73">
        <v>0</v>
      </c>
      <c r="F30" s="73">
        <f t="shared" si="0"/>
        <v>0</v>
      </c>
      <c r="G30" s="1"/>
      <c r="H30" s="1"/>
      <c r="I30" s="1"/>
    </row>
    <row r="31" spans="1:9" ht="105" x14ac:dyDescent="0.25">
      <c r="A31" s="98" t="s">
        <v>81</v>
      </c>
      <c r="B31" s="50" t="s">
        <v>169</v>
      </c>
      <c r="C31" s="99" t="s">
        <v>18</v>
      </c>
      <c r="D31" s="100">
        <v>2</v>
      </c>
      <c r="E31" s="73">
        <v>0</v>
      </c>
      <c r="F31" s="73">
        <f t="shared" si="0"/>
        <v>0</v>
      </c>
      <c r="G31" s="1"/>
      <c r="H31" s="1"/>
      <c r="I31" s="1"/>
    </row>
    <row r="32" spans="1:9" ht="90" x14ac:dyDescent="0.25">
      <c r="A32" s="98" t="s">
        <v>82</v>
      </c>
      <c r="B32" s="50" t="s">
        <v>168</v>
      </c>
      <c r="C32" s="99" t="s">
        <v>42</v>
      </c>
      <c r="D32" s="100">
        <v>3</v>
      </c>
      <c r="E32" s="73">
        <v>0</v>
      </c>
      <c r="F32" s="73">
        <f t="shared" si="0"/>
        <v>0</v>
      </c>
      <c r="G32" s="1"/>
      <c r="H32" s="1"/>
      <c r="I32" s="1"/>
    </row>
    <row r="33" spans="1:9" x14ac:dyDescent="0.25">
      <c r="A33" s="17"/>
      <c r="B33" s="66"/>
      <c r="C33" s="12"/>
      <c r="D33" s="13"/>
      <c r="E33" s="14"/>
      <c r="F33" s="14"/>
      <c r="G33" s="1"/>
      <c r="H33" s="1"/>
      <c r="I33" s="1"/>
    </row>
    <row r="34" spans="1:9" ht="33" customHeight="1" x14ac:dyDescent="0.25">
      <c r="A34" s="63">
        <v>7</v>
      </c>
      <c r="B34" s="108" t="s">
        <v>91</v>
      </c>
      <c r="C34" s="109"/>
      <c r="D34" s="109"/>
      <c r="E34" s="109"/>
      <c r="F34" s="110"/>
      <c r="G34" s="1"/>
      <c r="H34" s="1"/>
      <c r="I34" s="1"/>
    </row>
    <row r="35" spans="1:9" ht="75" x14ac:dyDescent="0.25">
      <c r="A35" s="53"/>
      <c r="B35" s="62" t="s">
        <v>92</v>
      </c>
      <c r="C35" s="111" t="s">
        <v>18</v>
      </c>
      <c r="D35" s="61">
        <v>1</v>
      </c>
      <c r="E35" s="73">
        <v>0</v>
      </c>
      <c r="F35" s="73">
        <f>D35*E35</f>
        <v>0</v>
      </c>
      <c r="G35" s="1"/>
      <c r="H35" s="1"/>
      <c r="I35" s="1"/>
    </row>
    <row r="36" spans="1:9" x14ac:dyDescent="0.25">
      <c r="A36" s="17"/>
      <c r="B36" s="66"/>
      <c r="C36" s="12"/>
      <c r="D36" s="13"/>
      <c r="E36" s="14"/>
      <c r="F36" s="14"/>
      <c r="G36" s="1"/>
      <c r="H36" s="1"/>
      <c r="I36" s="1"/>
    </row>
    <row r="37" spans="1:9" ht="16.149999999999999" customHeight="1" x14ac:dyDescent="0.25">
      <c r="A37" s="53">
        <v>8</v>
      </c>
      <c r="B37" s="118" t="s">
        <v>108</v>
      </c>
      <c r="C37" s="105"/>
      <c r="D37" s="106"/>
      <c r="E37" s="96"/>
      <c r="F37" s="97"/>
      <c r="G37" s="1"/>
      <c r="H37" s="1"/>
      <c r="I37" s="1"/>
    </row>
    <row r="38" spans="1:9" ht="60" x14ac:dyDescent="0.25">
      <c r="A38" s="112"/>
      <c r="B38" s="62" t="s">
        <v>93</v>
      </c>
      <c r="C38" s="113">
        <v>0.1</v>
      </c>
      <c r="D38" s="61" t="s">
        <v>40</v>
      </c>
      <c r="E38" s="73">
        <f>SUM(F4:F35)</f>
        <v>0</v>
      </c>
      <c r="F38" s="73">
        <f>E38*0.1</f>
        <v>0</v>
      </c>
      <c r="G38" s="1"/>
      <c r="H38" s="1"/>
      <c r="I38" s="1"/>
    </row>
    <row r="39" spans="1:9" x14ac:dyDescent="0.25">
      <c r="A39" s="17"/>
      <c r="B39" s="66"/>
      <c r="C39" s="12"/>
      <c r="D39" s="13"/>
      <c r="E39" s="14"/>
      <c r="F39" s="14"/>
      <c r="G39" s="1"/>
      <c r="H39" s="1"/>
      <c r="I39" s="1"/>
    </row>
    <row r="40" spans="1:9" x14ac:dyDescent="0.25">
      <c r="A40" s="20"/>
      <c r="B40" s="20"/>
      <c r="C40" s="20"/>
      <c r="D40" s="20"/>
      <c r="E40" s="20"/>
      <c r="F40" s="20"/>
      <c r="G40" s="1"/>
      <c r="H40" s="1"/>
      <c r="I40" s="1"/>
    </row>
    <row r="41" spans="1:9" x14ac:dyDescent="0.25">
      <c r="A41" s="84"/>
      <c r="B41" s="85" t="s">
        <v>84</v>
      </c>
      <c r="C41" s="86"/>
      <c r="D41" s="79"/>
      <c r="E41" s="79"/>
      <c r="F41" s="87">
        <f>SUM(F4:F38)</f>
        <v>0</v>
      </c>
    </row>
    <row r="42" spans="1:9" x14ac:dyDescent="0.25">
      <c r="A42" s="17"/>
      <c r="B42" s="16"/>
      <c r="C42" s="12"/>
      <c r="D42" s="13"/>
      <c r="E42" s="14"/>
      <c r="F42" s="14"/>
      <c r="G42" s="1"/>
      <c r="H42" s="1"/>
      <c r="I42" s="1"/>
    </row>
    <row r="43" spans="1:9" x14ac:dyDescent="0.25">
      <c r="A43" s="17"/>
      <c r="B43" s="16"/>
      <c r="C43" s="12"/>
      <c r="D43" s="13"/>
      <c r="E43" s="14"/>
      <c r="F43" s="14"/>
      <c r="G43" s="1"/>
      <c r="H43" s="1"/>
      <c r="I43" s="1"/>
    </row>
    <row r="44" spans="1:9" x14ac:dyDescent="0.25">
      <c r="A44" s="17"/>
      <c r="B44" s="16"/>
      <c r="C44" s="12"/>
      <c r="D44" s="13"/>
      <c r="E44" s="14"/>
      <c r="F44" s="14"/>
      <c r="G44" s="1"/>
      <c r="H44" s="1"/>
      <c r="I44" s="1"/>
    </row>
    <row r="45" spans="1:9" x14ac:dyDescent="0.25">
      <c r="A45" s="17"/>
      <c r="B45" s="16"/>
      <c r="C45" s="12"/>
      <c r="D45" s="13"/>
      <c r="E45" s="14"/>
      <c r="F45" s="14"/>
      <c r="G45" s="1"/>
      <c r="H45" s="1"/>
      <c r="I45" s="1"/>
    </row>
    <row r="46" spans="1:9" x14ac:dyDescent="0.25">
      <c r="A46" s="17"/>
      <c r="B46" s="16"/>
      <c r="C46" s="12"/>
      <c r="D46" s="13"/>
      <c r="E46" s="14"/>
      <c r="F46" s="14"/>
      <c r="G46" s="1"/>
      <c r="H46" s="1"/>
      <c r="I46" s="1"/>
    </row>
    <row r="47" spans="1:9" x14ac:dyDescent="0.25">
      <c r="A47" s="17"/>
      <c r="B47" s="16"/>
      <c r="C47" s="12"/>
      <c r="D47" s="13"/>
      <c r="E47" s="14"/>
      <c r="F47" s="14"/>
      <c r="G47" s="1"/>
      <c r="H47" s="1"/>
      <c r="I47" s="1"/>
    </row>
    <row r="48" spans="1:9" x14ac:dyDescent="0.25">
      <c r="A48" s="17"/>
      <c r="B48" s="16"/>
      <c r="C48" s="12"/>
      <c r="D48" s="13"/>
      <c r="E48" s="14"/>
      <c r="F48" s="14"/>
      <c r="G48" s="1"/>
      <c r="H48" s="1"/>
      <c r="I48" s="1"/>
    </row>
    <row r="49" spans="1:9" x14ac:dyDescent="0.25">
      <c r="A49" s="17"/>
      <c r="B49" s="16"/>
      <c r="C49" s="12"/>
      <c r="D49" s="13"/>
      <c r="E49" s="14"/>
      <c r="F49" s="14"/>
      <c r="G49" s="1"/>
      <c r="H49" s="1"/>
      <c r="I49" s="1"/>
    </row>
    <row r="50" spans="1:9" x14ac:dyDescent="0.25">
      <c r="A50" s="17"/>
      <c r="B50" s="16"/>
      <c r="C50" s="12"/>
      <c r="D50" s="13"/>
      <c r="E50" s="14"/>
      <c r="F50" s="14"/>
      <c r="G50" s="1"/>
      <c r="H50" s="1"/>
      <c r="I50" s="1"/>
    </row>
    <row r="51" spans="1:9" x14ac:dyDescent="0.25">
      <c r="A51" s="17"/>
      <c r="B51" s="20"/>
      <c r="C51" s="20"/>
      <c r="D51" s="20"/>
      <c r="E51" s="14"/>
      <c r="F51" s="14"/>
      <c r="G51" s="1"/>
      <c r="H51" s="1"/>
      <c r="I51" s="1"/>
    </row>
    <row r="52" spans="1:9" x14ac:dyDescent="0.25">
      <c r="G52" s="1"/>
      <c r="H52" s="1"/>
      <c r="I52" s="1"/>
    </row>
    <row r="53" spans="1:9" x14ac:dyDescent="0.25">
      <c r="G53" s="1"/>
      <c r="H53" s="1"/>
      <c r="I53" s="1"/>
    </row>
    <row r="54" spans="1:9" x14ac:dyDescent="0.25">
      <c r="G54" s="1"/>
      <c r="H54" s="1"/>
      <c r="I54" s="1"/>
    </row>
    <row r="55" spans="1:9" x14ac:dyDescent="0.25">
      <c r="G55" s="1"/>
      <c r="H55" s="1"/>
      <c r="I55" s="1"/>
    </row>
    <row r="56" spans="1:9" x14ac:dyDescent="0.25">
      <c r="G56" s="1"/>
      <c r="H56" s="1"/>
      <c r="I56" s="1"/>
    </row>
    <row r="57" spans="1:9" x14ac:dyDescent="0.25">
      <c r="G57" s="1"/>
      <c r="H57" s="1"/>
      <c r="I57" s="1"/>
    </row>
    <row r="58" spans="1:9" x14ac:dyDescent="0.25">
      <c r="G58" s="1"/>
      <c r="H58" s="1"/>
      <c r="I58" s="1"/>
    </row>
    <row r="59" spans="1:9" x14ac:dyDescent="0.25">
      <c r="G59" s="1"/>
      <c r="H59" s="1"/>
      <c r="I59" s="1"/>
    </row>
    <row r="60" spans="1:9" x14ac:dyDescent="0.25">
      <c r="G60" s="1"/>
      <c r="H60" s="1"/>
      <c r="I60" s="1"/>
    </row>
    <row r="61" spans="1:9" x14ac:dyDescent="0.25">
      <c r="G61" s="1"/>
      <c r="H61" s="1"/>
      <c r="I61" s="1"/>
    </row>
    <row r="62" spans="1:9" x14ac:dyDescent="0.25">
      <c r="G62" s="1"/>
      <c r="H62" s="1"/>
      <c r="I62" s="1"/>
    </row>
    <row r="63" spans="1:9" x14ac:dyDescent="0.25">
      <c r="G63" s="1"/>
      <c r="H63" s="1"/>
      <c r="I63" s="1"/>
    </row>
    <row r="64" spans="1:9" x14ac:dyDescent="0.25">
      <c r="G64" s="1"/>
      <c r="H64" s="1"/>
      <c r="I64" s="1"/>
    </row>
    <row r="65" spans="7:9" x14ac:dyDescent="0.25">
      <c r="G65" s="1"/>
      <c r="H65" s="1"/>
      <c r="I65" s="1"/>
    </row>
    <row r="66" spans="7:9" x14ac:dyDescent="0.25">
      <c r="G66" s="1"/>
      <c r="H66" s="1"/>
      <c r="I66" s="1"/>
    </row>
    <row r="67" spans="7:9" x14ac:dyDescent="0.25">
      <c r="G67" s="1"/>
      <c r="H67" s="1"/>
      <c r="I67" s="1"/>
    </row>
    <row r="68" spans="7:9" x14ac:dyDescent="0.25">
      <c r="G68" s="1"/>
      <c r="H68" s="1"/>
      <c r="I68" s="1"/>
    </row>
    <row r="69" spans="7:9" x14ac:dyDescent="0.25">
      <c r="G69" s="1"/>
      <c r="H69" s="1"/>
      <c r="I69" s="1"/>
    </row>
    <row r="70" spans="7:9" x14ac:dyDescent="0.25">
      <c r="G70" s="1"/>
      <c r="H70" s="1"/>
      <c r="I70" s="1"/>
    </row>
    <row r="71" spans="7:9" x14ac:dyDescent="0.25">
      <c r="G71" s="1"/>
      <c r="H71" s="1"/>
      <c r="I71" s="1"/>
    </row>
    <row r="72" spans="7:9" x14ac:dyDescent="0.25">
      <c r="G72" s="1"/>
      <c r="H72" s="1"/>
      <c r="I72" s="1"/>
    </row>
    <row r="73" spans="7:9" x14ac:dyDescent="0.25">
      <c r="G73" s="1"/>
      <c r="H73" s="1"/>
      <c r="I73" s="1"/>
    </row>
    <row r="74" spans="7:9" x14ac:dyDescent="0.25">
      <c r="G74" s="1"/>
      <c r="H74" s="1"/>
      <c r="I74" s="1"/>
    </row>
    <row r="75" spans="7:9" x14ac:dyDescent="0.25">
      <c r="G75" s="1"/>
      <c r="H75" s="1"/>
      <c r="I75" s="1"/>
    </row>
    <row r="76" spans="7:9" x14ac:dyDescent="0.25">
      <c r="G76" s="1"/>
      <c r="H76" s="1"/>
      <c r="I76" s="1"/>
    </row>
    <row r="77" spans="7:9" x14ac:dyDescent="0.25">
      <c r="G77" s="1"/>
      <c r="H77" s="1"/>
      <c r="I77" s="1"/>
    </row>
    <row r="78" spans="7:9" x14ac:dyDescent="0.25">
      <c r="G78" s="1"/>
      <c r="H78" s="1"/>
      <c r="I78" s="1"/>
    </row>
    <row r="79" spans="7:9" x14ac:dyDescent="0.25">
      <c r="G79" s="1"/>
      <c r="H79" s="1"/>
      <c r="I79" s="1"/>
    </row>
    <row r="80" spans="7:9" x14ac:dyDescent="0.25">
      <c r="G80" s="1"/>
      <c r="H80" s="1"/>
      <c r="I80" s="1"/>
    </row>
    <row r="81" spans="7:9" x14ac:dyDescent="0.25">
      <c r="G81" s="1"/>
      <c r="H81" s="1"/>
      <c r="I81" s="1"/>
    </row>
    <row r="82" spans="7:9" x14ac:dyDescent="0.25">
      <c r="G82" s="1"/>
      <c r="H82" s="1"/>
      <c r="I82" s="1"/>
    </row>
    <row r="83" spans="7:9" x14ac:dyDescent="0.25">
      <c r="G83" s="1"/>
      <c r="H83" s="1"/>
      <c r="I83" s="1"/>
    </row>
    <row r="84" spans="7:9" x14ac:dyDescent="0.25">
      <c r="G84" s="1"/>
      <c r="H84" s="1"/>
      <c r="I84" s="1"/>
    </row>
    <row r="85" spans="7:9" x14ac:dyDescent="0.25">
      <c r="G85" s="1"/>
      <c r="H85" s="1"/>
      <c r="I85" s="1"/>
    </row>
    <row r="86" spans="7:9" x14ac:dyDescent="0.25">
      <c r="G86" s="1"/>
      <c r="H86" s="1"/>
      <c r="I86" s="1"/>
    </row>
    <row r="87" spans="7:9" x14ac:dyDescent="0.25">
      <c r="G87" s="1"/>
      <c r="H87" s="1"/>
      <c r="I87" s="1"/>
    </row>
    <row r="88" spans="7:9" x14ac:dyDescent="0.25">
      <c r="G88" s="1"/>
      <c r="H88" s="1"/>
      <c r="I88" s="1"/>
    </row>
    <row r="89" spans="7:9" x14ac:dyDescent="0.25">
      <c r="G89" s="1"/>
      <c r="H89" s="1"/>
      <c r="I89" s="1"/>
    </row>
    <row r="90" spans="7:9" x14ac:dyDescent="0.25">
      <c r="G90" s="1"/>
      <c r="H90" s="1"/>
      <c r="I90" s="1"/>
    </row>
    <row r="91" spans="7:9" x14ac:dyDescent="0.25">
      <c r="G91" s="1"/>
      <c r="H91" s="1"/>
      <c r="I91" s="1"/>
    </row>
    <row r="92" spans="7:9" x14ac:dyDescent="0.25">
      <c r="G92" s="1"/>
      <c r="H92" s="1"/>
      <c r="I92" s="1"/>
    </row>
    <row r="93" spans="7:9" x14ac:dyDescent="0.25">
      <c r="G93" s="1"/>
      <c r="H93" s="1"/>
      <c r="I93" s="1"/>
    </row>
    <row r="94" spans="7:9" x14ac:dyDescent="0.25">
      <c r="G94" s="1"/>
      <c r="H94" s="1"/>
      <c r="I94" s="1"/>
    </row>
    <row r="95" spans="7:9" x14ac:dyDescent="0.25">
      <c r="G95" s="1"/>
      <c r="H95" s="1"/>
      <c r="I95" s="1"/>
    </row>
    <row r="96" spans="7:9" x14ac:dyDescent="0.25">
      <c r="G96" s="1"/>
      <c r="H96" s="1"/>
      <c r="I96" s="1"/>
    </row>
    <row r="97" spans="7:9" x14ac:dyDescent="0.25">
      <c r="G97" s="1"/>
      <c r="H97" s="1"/>
      <c r="I97" s="1"/>
    </row>
    <row r="98" spans="7:9" x14ac:dyDescent="0.25">
      <c r="G98" s="1"/>
      <c r="H98" s="1"/>
      <c r="I98" s="1"/>
    </row>
    <row r="99" spans="7:9" x14ac:dyDescent="0.25">
      <c r="G99" s="1"/>
      <c r="H99" s="1"/>
      <c r="I99" s="1"/>
    </row>
    <row r="100" spans="7:9" x14ac:dyDescent="0.25">
      <c r="G100" s="1"/>
      <c r="H100" s="1"/>
      <c r="I100" s="1"/>
    </row>
    <row r="101" spans="7:9" x14ac:dyDescent="0.25">
      <c r="G101" s="1"/>
      <c r="H101" s="1"/>
      <c r="I101" s="1"/>
    </row>
    <row r="102" spans="7:9" x14ac:dyDescent="0.25">
      <c r="G102" s="1"/>
      <c r="H102" s="1"/>
      <c r="I102" s="1"/>
    </row>
    <row r="103" spans="7:9" x14ac:dyDescent="0.25">
      <c r="G103" s="1"/>
      <c r="H103" s="1"/>
      <c r="I103" s="1"/>
    </row>
    <row r="104" spans="7:9" x14ac:dyDescent="0.25">
      <c r="G104" s="1"/>
      <c r="H104" s="1"/>
      <c r="I104" s="1"/>
    </row>
    <row r="105" spans="7:9" x14ac:dyDescent="0.25">
      <c r="G105" s="1"/>
      <c r="H105" s="1"/>
      <c r="I105" s="1"/>
    </row>
    <row r="106" spans="7:9" x14ac:dyDescent="0.25">
      <c r="G106" s="1"/>
      <c r="H106" s="1"/>
      <c r="I106" s="1"/>
    </row>
    <row r="107" spans="7:9" x14ac:dyDescent="0.25">
      <c r="G107" s="1"/>
      <c r="H107" s="1"/>
      <c r="I107" s="1"/>
    </row>
    <row r="108" spans="7:9" x14ac:dyDescent="0.25">
      <c r="G108" s="1"/>
      <c r="H108" s="1"/>
      <c r="I108" s="1"/>
    </row>
    <row r="109" spans="7:9" x14ac:dyDescent="0.25">
      <c r="G109" s="1"/>
      <c r="H109" s="1"/>
      <c r="I109" s="1"/>
    </row>
    <row r="110" spans="7:9" x14ac:dyDescent="0.25">
      <c r="G110" s="1"/>
      <c r="H110" s="1"/>
      <c r="I110" s="1"/>
    </row>
    <row r="111" spans="7:9" x14ac:dyDescent="0.25">
      <c r="G111" s="1"/>
      <c r="H111" s="1"/>
      <c r="I111" s="1"/>
    </row>
    <row r="112" spans="7:9" x14ac:dyDescent="0.25">
      <c r="G112" s="1"/>
      <c r="H112" s="1"/>
      <c r="I112" s="1"/>
    </row>
    <row r="113" spans="7:9" x14ac:dyDescent="0.25">
      <c r="G113" s="1"/>
      <c r="H113" s="1"/>
      <c r="I113" s="1"/>
    </row>
    <row r="114" spans="7:9" x14ac:dyDescent="0.25">
      <c r="G114" s="1"/>
      <c r="H114" s="1"/>
      <c r="I114" s="1"/>
    </row>
    <row r="115" spans="7:9" x14ac:dyDescent="0.25">
      <c r="G115" s="1"/>
      <c r="H115" s="1"/>
      <c r="I115" s="1"/>
    </row>
    <row r="116" spans="7:9" x14ac:dyDescent="0.25">
      <c r="G116" s="1"/>
      <c r="H116" s="1"/>
      <c r="I116" s="1"/>
    </row>
    <row r="117" spans="7:9" x14ac:dyDescent="0.25">
      <c r="G117" s="1"/>
      <c r="H117" s="1"/>
      <c r="I117" s="1"/>
    </row>
    <row r="118" spans="7:9" x14ac:dyDescent="0.25">
      <c r="G118" s="1"/>
      <c r="H118" s="1"/>
      <c r="I118" s="1"/>
    </row>
    <row r="119" spans="7:9" x14ac:dyDescent="0.25">
      <c r="G119" s="1"/>
      <c r="H119" s="1"/>
      <c r="I119" s="1"/>
    </row>
    <row r="120" spans="7:9" x14ac:dyDescent="0.25">
      <c r="G120" s="1"/>
      <c r="H120" s="1"/>
      <c r="I120" s="1"/>
    </row>
    <row r="121" spans="7:9" x14ac:dyDescent="0.25">
      <c r="G121" s="1"/>
      <c r="H121" s="1"/>
      <c r="I121" s="1"/>
    </row>
    <row r="122" spans="7:9" x14ac:dyDescent="0.25">
      <c r="G122" s="1"/>
      <c r="H122" s="1"/>
      <c r="I122" s="1"/>
    </row>
    <row r="123" spans="7:9" x14ac:dyDescent="0.25">
      <c r="G123" s="1"/>
      <c r="H123" s="1"/>
      <c r="I123" s="1"/>
    </row>
    <row r="124" spans="7:9" x14ac:dyDescent="0.25">
      <c r="G124" s="1"/>
      <c r="H124" s="1"/>
      <c r="I124" s="1"/>
    </row>
    <row r="125" spans="7:9" x14ac:dyDescent="0.25">
      <c r="G125" s="1"/>
      <c r="H125" s="1"/>
      <c r="I125" s="1"/>
    </row>
    <row r="126" spans="7:9" x14ac:dyDescent="0.25">
      <c r="G126" s="1"/>
      <c r="H126" s="1"/>
      <c r="I126" s="1"/>
    </row>
    <row r="127" spans="7:9" x14ac:dyDescent="0.25">
      <c r="G127" s="1"/>
      <c r="H127" s="1"/>
      <c r="I127" s="1"/>
    </row>
    <row r="128" spans="7:9" x14ac:dyDescent="0.25">
      <c r="G128" s="1"/>
      <c r="H128" s="1"/>
      <c r="I128" s="1"/>
    </row>
    <row r="129" spans="7:9" x14ac:dyDescent="0.25">
      <c r="G129" s="1"/>
      <c r="H129" s="1"/>
      <c r="I129" s="1"/>
    </row>
    <row r="130" spans="7:9" x14ac:dyDescent="0.25">
      <c r="G130" s="1"/>
      <c r="H130" s="1"/>
      <c r="I130" s="1"/>
    </row>
    <row r="131" spans="7:9" x14ac:dyDescent="0.25">
      <c r="G131" s="1"/>
      <c r="H131" s="1"/>
      <c r="I131" s="1"/>
    </row>
    <row r="132" spans="7:9" x14ac:dyDescent="0.25">
      <c r="G132" s="1"/>
      <c r="H132" s="1"/>
      <c r="I132" s="1"/>
    </row>
    <row r="133" spans="7:9" x14ac:dyDescent="0.25">
      <c r="G133" s="1"/>
      <c r="H133" s="1"/>
      <c r="I133" s="1"/>
    </row>
    <row r="134" spans="7:9" x14ac:dyDescent="0.25">
      <c r="G134" s="1"/>
      <c r="H134" s="1"/>
      <c r="I134" s="1"/>
    </row>
    <row r="135" spans="7:9" x14ac:dyDescent="0.25">
      <c r="G135" s="1"/>
      <c r="H135" s="1"/>
      <c r="I135" s="1"/>
    </row>
    <row r="136" spans="7:9" x14ac:dyDescent="0.25">
      <c r="G136" s="1"/>
      <c r="H136" s="1"/>
      <c r="I136" s="1"/>
    </row>
    <row r="137" spans="7:9" x14ac:dyDescent="0.25">
      <c r="G137" s="1"/>
      <c r="H137" s="1"/>
      <c r="I137" s="1"/>
    </row>
    <row r="138" spans="7:9" x14ac:dyDescent="0.25">
      <c r="G138" s="1"/>
      <c r="H138" s="1"/>
      <c r="I138" s="1"/>
    </row>
    <row r="139" spans="7:9" x14ac:dyDescent="0.25">
      <c r="G139" s="1"/>
      <c r="H139" s="1"/>
      <c r="I139" s="1"/>
    </row>
    <row r="140" spans="7:9" x14ac:dyDescent="0.25">
      <c r="G140" s="1"/>
      <c r="H140" s="1"/>
      <c r="I140" s="1"/>
    </row>
    <row r="141" spans="7:9" x14ac:dyDescent="0.25">
      <c r="G141" s="1"/>
      <c r="H141" s="1"/>
      <c r="I141" s="1"/>
    </row>
    <row r="142" spans="7:9" x14ac:dyDescent="0.25">
      <c r="G142" s="1"/>
      <c r="H142" s="1"/>
      <c r="I142" s="1"/>
    </row>
    <row r="143" spans="7:9" x14ac:dyDescent="0.25">
      <c r="G143" s="1"/>
      <c r="H143" s="1"/>
      <c r="I143" s="1"/>
    </row>
    <row r="144" spans="7:9" x14ac:dyDescent="0.25">
      <c r="G144" s="1"/>
      <c r="H144" s="1"/>
      <c r="I144" s="1"/>
    </row>
    <row r="145" spans="7:9" x14ac:dyDescent="0.25">
      <c r="G145" s="1"/>
      <c r="H145" s="1"/>
      <c r="I145" s="1"/>
    </row>
    <row r="146" spans="7:9" x14ac:dyDescent="0.25">
      <c r="G146" s="1"/>
      <c r="H146" s="1"/>
      <c r="I146" s="1"/>
    </row>
    <row r="147" spans="7:9" x14ac:dyDescent="0.25">
      <c r="G147" s="1"/>
      <c r="H147" s="1"/>
      <c r="I147" s="1"/>
    </row>
    <row r="148" spans="7:9" x14ac:dyDescent="0.25">
      <c r="G148" s="1"/>
      <c r="H148" s="1"/>
      <c r="I148" s="1"/>
    </row>
    <row r="149" spans="7:9" x14ac:dyDescent="0.25">
      <c r="G149" s="1"/>
      <c r="H149" s="1"/>
      <c r="I149" s="1"/>
    </row>
    <row r="150" spans="7:9" x14ac:dyDescent="0.25">
      <c r="G150" s="1"/>
      <c r="H150" s="1"/>
      <c r="I150" s="1"/>
    </row>
    <row r="151" spans="7:9" x14ac:dyDescent="0.25">
      <c r="G151" s="1"/>
      <c r="H151" s="1"/>
      <c r="I151" s="1"/>
    </row>
    <row r="152" spans="7:9" x14ac:dyDescent="0.25">
      <c r="G152" s="1"/>
      <c r="H152" s="1"/>
      <c r="I152" s="1"/>
    </row>
    <row r="153" spans="7:9" x14ac:dyDescent="0.25">
      <c r="G153" s="1"/>
      <c r="H153" s="1"/>
      <c r="I153" s="1"/>
    </row>
  </sheetData>
  <mergeCells count="3">
    <mergeCell ref="B13:F13"/>
    <mergeCell ref="B14:F14"/>
    <mergeCell ref="B24:F24"/>
  </mergeCells>
  <pageMargins left="0.98425196850393704" right="0.74803149606299213" top="0.75208333333333333" bottom="0.74803149606299213" header="0.31496062992125984" footer="0.31496062992125984"/>
  <pageSetup paperSize="9" scale="95" orientation="portrait" r:id="rId1"/>
  <headerFooter>
    <oddHeader>&amp;L&amp;"-,Krepko"&amp;16&amp;K000000Prostor vmes</oddHeader>
    <oddFooter>&amp;C&amp;A&amp;RStran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view="pageLayout" zoomScaleNormal="100" zoomScaleSheetLayoutView="130" workbookViewId="0">
      <selection activeCell="B16" sqref="B16"/>
    </sheetView>
  </sheetViews>
  <sheetFormatPr defaultRowHeight="15" x14ac:dyDescent="0.25"/>
  <cols>
    <col min="1" max="1" width="9.140625" style="2"/>
    <col min="2" max="2" width="36.7109375" style="6" customWidth="1"/>
    <col min="3" max="3" width="7.42578125" style="6" customWidth="1"/>
    <col min="4" max="4" width="9.140625" style="6"/>
    <col min="5" max="5" width="10.140625" style="6" customWidth="1"/>
    <col min="6" max="6" width="11.140625" style="6" customWidth="1"/>
  </cols>
  <sheetData>
    <row r="1" spans="1:9" x14ac:dyDescent="0.25">
      <c r="A1" s="19" t="s">
        <v>85</v>
      </c>
      <c r="B1" s="34"/>
      <c r="C1" s="35" t="s">
        <v>12</v>
      </c>
      <c r="D1" s="34" t="s">
        <v>11</v>
      </c>
      <c r="E1" s="34" t="s">
        <v>9</v>
      </c>
      <c r="F1" s="35" t="s">
        <v>10</v>
      </c>
      <c r="G1" s="1"/>
      <c r="H1" s="1"/>
      <c r="I1" s="1"/>
    </row>
    <row r="2" spans="1:9" ht="14.45" x14ac:dyDescent="0.3">
      <c r="A2" s="39"/>
      <c r="B2" s="39"/>
      <c r="C2" s="107"/>
      <c r="D2" s="39"/>
      <c r="E2" s="39"/>
      <c r="F2" s="107"/>
      <c r="G2" s="1"/>
      <c r="H2" s="1"/>
      <c r="I2" s="1"/>
    </row>
    <row r="3" spans="1:9" ht="46.9" customHeight="1" x14ac:dyDescent="0.25">
      <c r="A3" s="53" t="s">
        <v>13</v>
      </c>
      <c r="B3" s="142" t="s">
        <v>89</v>
      </c>
      <c r="C3" s="142"/>
      <c r="D3" s="142"/>
      <c r="E3" s="142"/>
      <c r="F3" s="142"/>
      <c r="G3" s="1"/>
      <c r="H3" s="1"/>
      <c r="I3" s="1"/>
    </row>
    <row r="4" spans="1:9" ht="14.45" x14ac:dyDescent="0.3">
      <c r="A4" s="39"/>
      <c r="B4" s="39"/>
      <c r="C4" s="107"/>
      <c r="D4" s="39"/>
      <c r="E4" s="39"/>
      <c r="F4" s="107"/>
      <c r="G4" s="1"/>
      <c r="H4" s="1"/>
      <c r="I4" s="1"/>
    </row>
    <row r="5" spans="1:9" ht="14.45" x14ac:dyDescent="0.3">
      <c r="A5" s="39"/>
      <c r="B5" s="39"/>
      <c r="C5" s="107"/>
      <c r="D5" s="39"/>
      <c r="E5" s="39"/>
      <c r="F5" s="107"/>
      <c r="G5" s="1"/>
      <c r="H5" s="1"/>
      <c r="I5" s="1"/>
    </row>
    <row r="6" spans="1:9" ht="14.45" x14ac:dyDescent="0.3">
      <c r="A6" s="139" t="s">
        <v>87</v>
      </c>
      <c r="B6" s="140"/>
      <c r="C6" s="140"/>
      <c r="D6" s="140"/>
      <c r="E6" s="140"/>
      <c r="F6" s="141"/>
      <c r="G6" s="1"/>
      <c r="H6" s="1"/>
      <c r="I6" s="1"/>
    </row>
    <row r="7" spans="1:9" ht="14.45" x14ac:dyDescent="0.3">
      <c r="A7" s="39"/>
      <c r="B7" s="40"/>
      <c r="C7" s="41"/>
      <c r="D7" s="20"/>
      <c r="E7" s="20"/>
      <c r="F7" s="41"/>
      <c r="G7" s="1"/>
      <c r="H7" s="1"/>
      <c r="I7" s="1"/>
    </row>
    <row r="8" spans="1:9" ht="15" customHeight="1" x14ac:dyDescent="0.3">
      <c r="A8" s="23">
        <v>1</v>
      </c>
      <c r="B8" s="21" t="s">
        <v>15</v>
      </c>
      <c r="C8" s="24"/>
      <c r="D8" s="24"/>
      <c r="E8" s="24"/>
      <c r="F8" s="25"/>
      <c r="G8" s="1"/>
      <c r="H8" s="1"/>
      <c r="I8" s="1"/>
    </row>
    <row r="9" spans="1:9" ht="120" x14ac:dyDescent="0.25">
      <c r="A9" s="45"/>
      <c r="B9" s="31" t="s">
        <v>83</v>
      </c>
      <c r="C9" s="67" t="s">
        <v>0</v>
      </c>
      <c r="D9" s="36">
        <f>11*0.3</f>
        <v>3.3</v>
      </c>
      <c r="E9" s="73">
        <v>0</v>
      </c>
      <c r="F9" s="73">
        <f>D9*E9</f>
        <v>0</v>
      </c>
      <c r="G9" s="1"/>
      <c r="H9" s="1"/>
      <c r="I9" s="1"/>
    </row>
    <row r="10" spans="1:9" ht="14.45" x14ac:dyDescent="0.3">
      <c r="A10" s="42"/>
      <c r="B10" s="43"/>
      <c r="C10" s="43"/>
      <c r="D10" s="44"/>
      <c r="E10" s="44"/>
      <c r="F10" s="44"/>
    </row>
    <row r="11" spans="1:9" ht="14.45" x14ac:dyDescent="0.3">
      <c r="A11" s="74"/>
      <c r="B11" s="75"/>
      <c r="C11" s="75"/>
      <c r="D11" s="75"/>
      <c r="E11" s="75"/>
      <c r="F11" s="75"/>
      <c r="G11" s="1"/>
      <c r="H11" s="1"/>
      <c r="I11" s="1"/>
    </row>
    <row r="12" spans="1:9" x14ac:dyDescent="0.25">
      <c r="A12" s="139" t="s">
        <v>90</v>
      </c>
      <c r="B12" s="140"/>
      <c r="C12" s="140"/>
      <c r="D12" s="140"/>
      <c r="E12" s="140"/>
      <c r="F12" s="141"/>
      <c r="G12" s="1"/>
      <c r="H12" s="1"/>
      <c r="I12" s="1"/>
    </row>
    <row r="13" spans="1:9" ht="14.45" x14ac:dyDescent="0.3">
      <c r="A13" s="74"/>
      <c r="B13" s="75"/>
      <c r="C13" s="75"/>
      <c r="D13" s="75"/>
      <c r="E13" s="75"/>
      <c r="F13" s="75"/>
      <c r="G13" s="1"/>
      <c r="H13" s="1"/>
      <c r="I13" s="1"/>
    </row>
    <row r="14" spans="1:9" x14ac:dyDescent="0.25">
      <c r="A14" s="53">
        <v>1</v>
      </c>
      <c r="B14" s="114" t="s">
        <v>94</v>
      </c>
      <c r="C14" s="89"/>
      <c r="D14" s="89"/>
      <c r="E14" s="89"/>
      <c r="F14" s="90"/>
      <c r="G14" s="1"/>
      <c r="H14" s="1"/>
      <c r="I14" s="1"/>
    </row>
    <row r="15" spans="1:9" ht="180" x14ac:dyDescent="0.25">
      <c r="A15" s="53"/>
      <c r="B15" s="62" t="s">
        <v>167</v>
      </c>
      <c r="C15" s="90"/>
      <c r="D15" s="90"/>
      <c r="E15" s="90"/>
      <c r="F15" s="90"/>
      <c r="G15" s="1"/>
      <c r="H15" s="1"/>
      <c r="I15" s="115"/>
    </row>
    <row r="16" spans="1:9" ht="17.45" customHeight="1" x14ac:dyDescent="0.3">
      <c r="A16" s="65" t="s">
        <v>20</v>
      </c>
      <c r="B16" s="62" t="s">
        <v>31</v>
      </c>
      <c r="C16" s="54" t="s">
        <v>1</v>
      </c>
      <c r="D16" s="61">
        <v>11</v>
      </c>
      <c r="E16" s="73">
        <v>0</v>
      </c>
      <c r="F16" s="73">
        <f>D16*E16</f>
        <v>0</v>
      </c>
      <c r="G16" s="1"/>
      <c r="H16" s="1"/>
      <c r="I16" s="1"/>
    </row>
    <row r="17" spans="1:9" ht="90" x14ac:dyDescent="0.25">
      <c r="A17" s="65" t="s">
        <v>21</v>
      </c>
      <c r="B17" s="62" t="s">
        <v>96</v>
      </c>
      <c r="C17" s="54" t="s">
        <v>0</v>
      </c>
      <c r="D17" s="61">
        <f>D16*0.3</f>
        <v>3.3</v>
      </c>
      <c r="E17" s="73">
        <v>0</v>
      </c>
      <c r="F17" s="73">
        <f>D17*E17</f>
        <v>0</v>
      </c>
      <c r="G17" s="1"/>
      <c r="H17" s="1"/>
      <c r="I17" s="1"/>
    </row>
    <row r="18" spans="1:9" s="74" customFormat="1" ht="135" x14ac:dyDescent="0.25">
      <c r="A18" s="45" t="s">
        <v>22</v>
      </c>
      <c r="B18" s="62" t="s">
        <v>97</v>
      </c>
      <c r="C18" s="54" t="s">
        <v>1</v>
      </c>
      <c r="D18" s="61">
        <v>11</v>
      </c>
      <c r="E18" s="73">
        <v>0</v>
      </c>
      <c r="F18" s="73">
        <f>D18*E18</f>
        <v>0</v>
      </c>
      <c r="G18" s="1"/>
      <c r="H18" s="1"/>
      <c r="I18" s="116"/>
    </row>
    <row r="19" spans="1:9" ht="150" x14ac:dyDescent="0.25">
      <c r="A19" s="45" t="s">
        <v>95</v>
      </c>
      <c r="B19" s="62" t="s">
        <v>98</v>
      </c>
      <c r="C19" s="54" t="s">
        <v>1</v>
      </c>
      <c r="D19" s="61">
        <v>11</v>
      </c>
      <c r="E19" s="73">
        <v>0</v>
      </c>
      <c r="F19" s="73">
        <f>D19*E19</f>
        <v>0</v>
      </c>
      <c r="G19" s="1"/>
      <c r="H19" s="1"/>
      <c r="I19" s="1"/>
    </row>
    <row r="20" spans="1:9" x14ac:dyDescent="0.25">
      <c r="A20" s="42"/>
      <c r="B20" s="43"/>
      <c r="C20" s="43"/>
      <c r="D20" s="44"/>
      <c r="E20" s="44"/>
      <c r="F20" s="44"/>
    </row>
    <row r="21" spans="1:9" x14ac:dyDescent="0.25">
      <c r="A21" s="74"/>
      <c r="B21" s="75"/>
      <c r="C21" s="75"/>
      <c r="D21" s="75"/>
      <c r="E21" s="75"/>
      <c r="F21" s="75"/>
      <c r="G21" s="1"/>
      <c r="H21" s="1"/>
      <c r="I21" s="1"/>
    </row>
    <row r="22" spans="1:9" x14ac:dyDescent="0.25">
      <c r="A22" s="139" t="s">
        <v>99</v>
      </c>
      <c r="B22" s="140"/>
      <c r="C22" s="140"/>
      <c r="D22" s="140"/>
      <c r="E22" s="140"/>
      <c r="F22" s="141"/>
      <c r="G22" s="1"/>
      <c r="H22" s="1"/>
      <c r="I22" s="1"/>
    </row>
    <row r="23" spans="1:9" x14ac:dyDescent="0.25">
      <c r="A23" s="74"/>
      <c r="B23" s="75"/>
      <c r="C23" s="75"/>
      <c r="D23" s="75"/>
      <c r="E23" s="75"/>
      <c r="F23" s="75"/>
      <c r="G23" s="1"/>
      <c r="H23" s="1"/>
      <c r="I23" s="1"/>
    </row>
    <row r="24" spans="1:9" ht="120" x14ac:dyDescent="0.25">
      <c r="A24" s="65" t="s">
        <v>102</v>
      </c>
      <c r="B24" s="62" t="s">
        <v>166</v>
      </c>
      <c r="C24" s="54" t="s">
        <v>18</v>
      </c>
      <c r="D24" s="61">
        <v>1</v>
      </c>
      <c r="E24" s="73">
        <v>0</v>
      </c>
      <c r="F24" s="73">
        <f>D24*E24</f>
        <v>0</v>
      </c>
      <c r="G24" s="1"/>
      <c r="H24" s="1"/>
      <c r="I24" s="1"/>
    </row>
    <row r="25" spans="1:9" ht="120" x14ac:dyDescent="0.25">
      <c r="A25" s="45" t="s">
        <v>47</v>
      </c>
      <c r="B25" s="91" t="s">
        <v>100</v>
      </c>
      <c r="C25" s="54" t="s">
        <v>18</v>
      </c>
      <c r="D25" s="61">
        <v>1</v>
      </c>
      <c r="E25" s="73">
        <v>0</v>
      </c>
      <c r="F25" s="73">
        <f>D25*E25</f>
        <v>0</v>
      </c>
      <c r="G25" s="1"/>
      <c r="H25" s="1"/>
      <c r="I25" s="1"/>
    </row>
    <row r="26" spans="1:9" ht="165" x14ac:dyDescent="0.25">
      <c r="A26" s="65" t="s">
        <v>103</v>
      </c>
      <c r="B26" s="62" t="s">
        <v>165</v>
      </c>
      <c r="C26" s="54" t="s">
        <v>59</v>
      </c>
      <c r="D26" s="61">
        <v>3</v>
      </c>
      <c r="E26" s="73">
        <v>0</v>
      </c>
      <c r="F26" s="73">
        <f>D26*E26</f>
        <v>0</v>
      </c>
      <c r="G26" s="1"/>
      <c r="H26" s="1"/>
      <c r="I26" s="115"/>
    </row>
    <row r="27" spans="1:9" x14ac:dyDescent="0.25">
      <c r="A27" s="42"/>
      <c r="B27" s="43"/>
      <c r="C27" s="43"/>
      <c r="D27" s="44"/>
      <c r="E27" s="44"/>
      <c r="F27" s="44"/>
    </row>
    <row r="28" spans="1:9" x14ac:dyDescent="0.25">
      <c r="A28" s="74"/>
      <c r="B28" s="75"/>
      <c r="C28" s="75"/>
      <c r="D28" s="75"/>
      <c r="E28" s="75"/>
      <c r="F28" s="75"/>
      <c r="G28" s="1"/>
      <c r="H28" s="1"/>
      <c r="I28" s="1"/>
    </row>
    <row r="29" spans="1:9" x14ac:dyDescent="0.25">
      <c r="A29" s="139" t="s">
        <v>101</v>
      </c>
      <c r="B29" s="140"/>
      <c r="C29" s="140"/>
      <c r="D29" s="140"/>
      <c r="E29" s="140"/>
      <c r="F29" s="141"/>
      <c r="G29" s="1"/>
      <c r="H29" s="1"/>
      <c r="I29" s="1"/>
    </row>
    <row r="30" spans="1:9" x14ac:dyDescent="0.25">
      <c r="A30" s="42"/>
      <c r="B30" s="43"/>
      <c r="C30" s="43"/>
      <c r="D30" s="44"/>
      <c r="E30" s="44"/>
      <c r="F30" s="44"/>
    </row>
    <row r="31" spans="1:9" ht="75" x14ac:dyDescent="0.25">
      <c r="A31" s="53">
        <v>1</v>
      </c>
      <c r="B31" s="91" t="s">
        <v>164</v>
      </c>
      <c r="C31" s="54" t="s">
        <v>18</v>
      </c>
      <c r="D31" s="61">
        <v>1</v>
      </c>
      <c r="E31" s="73">
        <v>0</v>
      </c>
      <c r="F31" s="73">
        <f t="shared" ref="F31:F37" si="0">D31*E31</f>
        <v>0</v>
      </c>
      <c r="G31" s="1"/>
      <c r="H31" s="1"/>
      <c r="I31" s="1"/>
    </row>
    <row r="32" spans="1:9" ht="120" x14ac:dyDescent="0.25">
      <c r="A32" s="53">
        <v>2</v>
      </c>
      <c r="B32" s="91" t="s">
        <v>106</v>
      </c>
      <c r="C32" s="54" t="s">
        <v>18</v>
      </c>
      <c r="D32" s="61">
        <v>1</v>
      </c>
      <c r="E32" s="73">
        <v>0</v>
      </c>
      <c r="F32" s="73">
        <f t="shared" si="0"/>
        <v>0</v>
      </c>
      <c r="G32" s="1"/>
      <c r="H32" s="1"/>
      <c r="I32" s="1"/>
    </row>
    <row r="33" spans="1:9" ht="90" x14ac:dyDescent="0.25">
      <c r="A33" s="53">
        <v>3</v>
      </c>
      <c r="B33" s="91" t="s">
        <v>139</v>
      </c>
      <c r="C33" s="54" t="s">
        <v>1</v>
      </c>
      <c r="D33" s="61">
        <v>0.2</v>
      </c>
      <c r="E33" s="73">
        <v>0</v>
      </c>
      <c r="F33" s="73">
        <f t="shared" si="0"/>
        <v>0</v>
      </c>
      <c r="G33" s="1"/>
      <c r="H33" s="1"/>
      <c r="I33" s="1"/>
    </row>
    <row r="34" spans="1:9" ht="75" x14ac:dyDescent="0.25">
      <c r="A34" s="53">
        <v>4</v>
      </c>
      <c r="B34" s="91" t="s">
        <v>104</v>
      </c>
      <c r="C34" s="54" t="s">
        <v>1</v>
      </c>
      <c r="D34" s="61">
        <v>1</v>
      </c>
      <c r="E34" s="73">
        <v>0</v>
      </c>
      <c r="F34" s="73">
        <f t="shared" si="0"/>
        <v>0</v>
      </c>
      <c r="G34" s="1"/>
      <c r="H34" s="1"/>
      <c r="I34" s="1"/>
    </row>
    <row r="35" spans="1:9" ht="45" x14ac:dyDescent="0.25">
      <c r="A35" s="53">
        <v>5</v>
      </c>
      <c r="B35" s="91" t="s">
        <v>105</v>
      </c>
      <c r="C35" s="54" t="s">
        <v>1</v>
      </c>
      <c r="D35" s="61">
        <v>1</v>
      </c>
      <c r="E35" s="73">
        <v>0</v>
      </c>
      <c r="F35" s="73">
        <f t="shared" si="0"/>
        <v>0</v>
      </c>
      <c r="G35" s="1"/>
      <c r="H35" s="1"/>
      <c r="I35" s="1"/>
    </row>
    <row r="36" spans="1:9" ht="75" x14ac:dyDescent="0.25">
      <c r="A36" s="53">
        <v>6</v>
      </c>
      <c r="B36" s="91" t="s">
        <v>109</v>
      </c>
      <c r="C36" s="54" t="s">
        <v>1</v>
      </c>
      <c r="D36" s="61">
        <v>8</v>
      </c>
      <c r="E36" s="73">
        <v>0</v>
      </c>
      <c r="F36" s="73">
        <f t="shared" si="0"/>
        <v>0</v>
      </c>
      <c r="G36" s="1"/>
      <c r="H36" s="1"/>
      <c r="I36" s="1"/>
    </row>
    <row r="37" spans="1:9" ht="135" x14ac:dyDescent="0.25">
      <c r="A37" s="53">
        <v>7</v>
      </c>
      <c r="B37" s="91" t="s">
        <v>110</v>
      </c>
      <c r="C37" s="54" t="s">
        <v>1</v>
      </c>
      <c r="D37" s="61">
        <v>10</v>
      </c>
      <c r="E37" s="73">
        <v>0</v>
      </c>
      <c r="F37" s="73">
        <f t="shared" si="0"/>
        <v>0</v>
      </c>
      <c r="G37" s="1"/>
      <c r="H37" s="1"/>
      <c r="I37" s="1"/>
    </row>
    <row r="38" spans="1:9" x14ac:dyDescent="0.25">
      <c r="A38" s="22"/>
      <c r="B38" s="66"/>
      <c r="C38" s="12"/>
      <c r="D38" s="13"/>
      <c r="E38" s="14"/>
      <c r="F38" s="14"/>
      <c r="G38" s="1"/>
      <c r="H38" s="1"/>
      <c r="I38" s="1"/>
    </row>
    <row r="39" spans="1:9" x14ac:dyDescent="0.25">
      <c r="A39" s="22"/>
      <c r="B39" s="66"/>
      <c r="C39" s="12"/>
      <c r="D39" s="13"/>
      <c r="E39" s="14"/>
      <c r="F39" s="14"/>
      <c r="G39" s="1"/>
      <c r="H39" s="1"/>
      <c r="I39" s="1"/>
    </row>
    <row r="40" spans="1:9" ht="13.5" customHeight="1" x14ac:dyDescent="0.25">
      <c r="A40" s="64"/>
      <c r="B40" s="46" t="s">
        <v>107</v>
      </c>
      <c r="C40" s="47"/>
      <c r="D40" s="48"/>
      <c r="E40" s="48"/>
      <c r="F40" s="49"/>
    </row>
    <row r="41" spans="1:9" ht="60" x14ac:dyDescent="0.25">
      <c r="A41" s="45"/>
      <c r="B41" s="50" t="s">
        <v>19</v>
      </c>
      <c r="C41" s="51">
        <v>0.1</v>
      </c>
      <c r="D41" s="55" t="s">
        <v>40</v>
      </c>
      <c r="E41" s="73">
        <f>SUM(F7:F37)</f>
        <v>0</v>
      </c>
      <c r="F41" s="73">
        <f>E41*0.1</f>
        <v>0</v>
      </c>
    </row>
    <row r="42" spans="1:9" x14ac:dyDescent="0.25">
      <c r="A42" s="42"/>
      <c r="B42" s="43"/>
      <c r="C42" s="43"/>
      <c r="D42" s="44"/>
      <c r="E42" s="44"/>
      <c r="F42" s="44"/>
    </row>
    <row r="43" spans="1:9" x14ac:dyDescent="0.25">
      <c r="A43" s="42"/>
      <c r="B43" s="43"/>
      <c r="C43" s="43"/>
      <c r="D43" s="44"/>
      <c r="E43" s="44"/>
      <c r="F43" s="44"/>
    </row>
    <row r="44" spans="1:9" x14ac:dyDescent="0.25">
      <c r="A44" s="84"/>
      <c r="B44" s="85" t="s">
        <v>88</v>
      </c>
      <c r="C44" s="86"/>
      <c r="D44" s="79"/>
      <c r="E44" s="79"/>
      <c r="F44" s="87">
        <f>SUM(F7:F41)</f>
        <v>0</v>
      </c>
    </row>
    <row r="45" spans="1:9" x14ac:dyDescent="0.25">
      <c r="A45" s="42"/>
      <c r="B45" s="43"/>
      <c r="C45" s="43"/>
      <c r="D45" s="44"/>
      <c r="E45" s="44"/>
      <c r="F45" s="44"/>
    </row>
    <row r="46" spans="1:9" x14ac:dyDescent="0.25">
      <c r="A46" s="42"/>
      <c r="B46" s="43"/>
      <c r="C46" s="43"/>
      <c r="D46" s="44"/>
      <c r="E46" s="44"/>
      <c r="F46" s="44"/>
    </row>
    <row r="47" spans="1:9" x14ac:dyDescent="0.25">
      <c r="A47" s="42"/>
      <c r="B47" s="43"/>
      <c r="C47" s="43"/>
      <c r="D47" s="44"/>
      <c r="E47" s="44"/>
      <c r="F47" s="44"/>
    </row>
    <row r="48" spans="1:9" x14ac:dyDescent="0.25">
      <c r="A48" s="42"/>
      <c r="B48" s="43"/>
      <c r="C48" s="43"/>
      <c r="D48" s="44"/>
      <c r="E48" s="44"/>
      <c r="F48" s="44"/>
    </row>
    <row r="49" spans="1:9" x14ac:dyDescent="0.25">
      <c r="A49" s="42"/>
      <c r="B49" s="43"/>
      <c r="C49" s="43"/>
      <c r="D49" s="44"/>
      <c r="E49" s="44"/>
      <c r="F49" s="44"/>
    </row>
    <row r="50" spans="1:9" x14ac:dyDescent="0.25">
      <c r="G50" s="1"/>
      <c r="H50" s="1"/>
      <c r="I50" s="1"/>
    </row>
    <row r="51" spans="1:9" x14ac:dyDescent="0.25">
      <c r="G51" s="1"/>
      <c r="H51" s="1"/>
      <c r="I51" s="1"/>
    </row>
    <row r="52" spans="1:9" x14ac:dyDescent="0.25">
      <c r="G52" s="1"/>
      <c r="H52" s="1"/>
      <c r="I52" s="1"/>
    </row>
    <row r="53" spans="1:9" x14ac:dyDescent="0.25">
      <c r="G53" s="1"/>
      <c r="H53" s="1"/>
      <c r="I53" s="1"/>
    </row>
    <row r="54" spans="1:9" x14ac:dyDescent="0.25">
      <c r="G54" s="1"/>
      <c r="H54" s="1"/>
      <c r="I54" s="1"/>
    </row>
    <row r="55" spans="1:9" x14ac:dyDescent="0.25">
      <c r="G55" s="1"/>
      <c r="H55" s="1"/>
      <c r="I55" s="1"/>
    </row>
    <row r="56" spans="1:9" x14ac:dyDescent="0.25">
      <c r="G56" s="1"/>
      <c r="H56" s="1"/>
      <c r="I56" s="1"/>
    </row>
    <row r="57" spans="1:9" x14ac:dyDescent="0.25">
      <c r="G57" s="1"/>
      <c r="H57" s="1"/>
      <c r="I57" s="1"/>
    </row>
    <row r="58" spans="1:9" x14ac:dyDescent="0.25">
      <c r="G58" s="1"/>
      <c r="H58" s="1"/>
      <c r="I58" s="1"/>
    </row>
    <row r="59" spans="1:9" x14ac:dyDescent="0.25">
      <c r="G59" s="1"/>
      <c r="H59" s="1"/>
      <c r="I59" s="1"/>
    </row>
    <row r="60" spans="1:9" x14ac:dyDescent="0.25">
      <c r="G60" s="1"/>
      <c r="H60" s="1"/>
      <c r="I60" s="1"/>
    </row>
    <row r="61" spans="1:9" x14ac:dyDescent="0.25">
      <c r="G61" s="1"/>
      <c r="H61" s="1"/>
      <c r="I61" s="1"/>
    </row>
    <row r="62" spans="1:9" x14ac:dyDescent="0.25">
      <c r="G62" s="1"/>
      <c r="H62" s="1"/>
      <c r="I62" s="1"/>
    </row>
    <row r="63" spans="1:9" x14ac:dyDescent="0.25">
      <c r="G63" s="1"/>
      <c r="H63" s="1"/>
      <c r="I63" s="1"/>
    </row>
    <row r="64" spans="1:9" x14ac:dyDescent="0.25">
      <c r="G64" s="1"/>
      <c r="H64" s="1"/>
      <c r="I64" s="1"/>
    </row>
    <row r="65" spans="7:9" x14ac:dyDescent="0.25">
      <c r="G65" s="1"/>
      <c r="H65" s="1"/>
      <c r="I65" s="1"/>
    </row>
    <row r="66" spans="7:9" x14ac:dyDescent="0.25">
      <c r="G66" s="1"/>
      <c r="H66" s="1"/>
      <c r="I66" s="1"/>
    </row>
    <row r="67" spans="7:9" x14ac:dyDescent="0.25">
      <c r="G67" s="1"/>
      <c r="H67" s="1"/>
      <c r="I67" s="1"/>
    </row>
    <row r="68" spans="7:9" x14ac:dyDescent="0.25">
      <c r="G68" s="1"/>
      <c r="H68" s="1"/>
      <c r="I68" s="1"/>
    </row>
    <row r="69" spans="7:9" x14ac:dyDescent="0.25">
      <c r="G69" s="1"/>
      <c r="H69" s="1"/>
      <c r="I69" s="1"/>
    </row>
    <row r="70" spans="7:9" x14ac:dyDescent="0.25">
      <c r="G70" s="1"/>
      <c r="H70" s="1"/>
      <c r="I70" s="1"/>
    </row>
    <row r="71" spans="7:9" x14ac:dyDescent="0.25">
      <c r="G71" s="1"/>
      <c r="H71" s="1"/>
      <c r="I71" s="1"/>
    </row>
    <row r="72" spans="7:9" x14ac:dyDescent="0.25">
      <c r="G72" s="1"/>
      <c r="H72" s="1"/>
      <c r="I72" s="1"/>
    </row>
    <row r="73" spans="7:9" x14ac:dyDescent="0.25">
      <c r="G73" s="1"/>
      <c r="H73" s="1"/>
      <c r="I73" s="1"/>
    </row>
    <row r="74" spans="7:9" x14ac:dyDescent="0.25">
      <c r="G74" s="1"/>
      <c r="H74" s="1"/>
      <c r="I74" s="1"/>
    </row>
    <row r="75" spans="7:9" x14ac:dyDescent="0.25">
      <c r="G75" s="1"/>
      <c r="H75" s="1"/>
      <c r="I75" s="1"/>
    </row>
    <row r="76" spans="7:9" x14ac:dyDescent="0.25">
      <c r="G76" s="1"/>
      <c r="H76" s="1"/>
      <c r="I76" s="1"/>
    </row>
    <row r="77" spans="7:9" x14ac:dyDescent="0.25">
      <c r="G77" s="1"/>
      <c r="H77" s="1"/>
      <c r="I77" s="1"/>
    </row>
    <row r="78" spans="7:9" x14ac:dyDescent="0.25">
      <c r="G78" s="1"/>
      <c r="H78" s="1"/>
      <c r="I78" s="1"/>
    </row>
    <row r="79" spans="7:9" x14ac:dyDescent="0.25">
      <c r="G79" s="1"/>
      <c r="H79" s="1"/>
      <c r="I79" s="1"/>
    </row>
    <row r="80" spans="7:9" x14ac:dyDescent="0.25">
      <c r="G80" s="1"/>
      <c r="H80" s="1"/>
      <c r="I80" s="1"/>
    </row>
    <row r="81" spans="7:9" x14ac:dyDescent="0.25">
      <c r="G81" s="1"/>
      <c r="H81" s="1"/>
      <c r="I81" s="1"/>
    </row>
    <row r="82" spans="7:9" x14ac:dyDescent="0.25">
      <c r="G82" s="1"/>
      <c r="H82" s="1"/>
      <c r="I82" s="1"/>
    </row>
    <row r="83" spans="7:9" x14ac:dyDescent="0.25">
      <c r="G83" s="1"/>
      <c r="H83" s="1"/>
      <c r="I83" s="1"/>
    </row>
    <row r="84" spans="7:9" x14ac:dyDescent="0.25">
      <c r="G84" s="1"/>
      <c r="H84" s="1"/>
      <c r="I84" s="1"/>
    </row>
    <row r="85" spans="7:9" x14ac:dyDescent="0.25">
      <c r="G85" s="1"/>
      <c r="H85" s="1"/>
      <c r="I85" s="1"/>
    </row>
    <row r="86" spans="7:9" x14ac:dyDescent="0.25">
      <c r="G86" s="1"/>
      <c r="H86" s="1"/>
      <c r="I86" s="1"/>
    </row>
    <row r="87" spans="7:9" x14ac:dyDescent="0.25">
      <c r="G87" s="1"/>
      <c r="H87" s="1"/>
      <c r="I87" s="1"/>
    </row>
    <row r="88" spans="7:9" x14ac:dyDescent="0.25">
      <c r="G88" s="1"/>
      <c r="H88" s="1"/>
      <c r="I88" s="1"/>
    </row>
    <row r="89" spans="7:9" x14ac:dyDescent="0.25">
      <c r="G89" s="1"/>
      <c r="H89" s="1"/>
      <c r="I89" s="1"/>
    </row>
    <row r="90" spans="7:9" x14ac:dyDescent="0.25">
      <c r="G90" s="1"/>
      <c r="H90" s="1"/>
      <c r="I90" s="1"/>
    </row>
    <row r="91" spans="7:9" x14ac:dyDescent="0.25">
      <c r="G91" s="1"/>
      <c r="H91" s="1"/>
      <c r="I91" s="1"/>
    </row>
    <row r="92" spans="7:9" x14ac:dyDescent="0.25">
      <c r="G92" s="1"/>
      <c r="H92" s="1"/>
      <c r="I92" s="1"/>
    </row>
    <row r="93" spans="7:9" x14ac:dyDescent="0.25">
      <c r="G93" s="1"/>
      <c r="H93" s="1"/>
      <c r="I93" s="1"/>
    </row>
    <row r="94" spans="7:9" x14ac:dyDescent="0.25">
      <c r="G94" s="1"/>
      <c r="H94" s="1"/>
      <c r="I94" s="1"/>
    </row>
    <row r="95" spans="7:9" x14ac:dyDescent="0.25">
      <c r="G95" s="1"/>
      <c r="H95" s="1"/>
      <c r="I95" s="1"/>
    </row>
    <row r="96" spans="7:9" x14ac:dyDescent="0.25">
      <c r="G96" s="1"/>
      <c r="H96" s="1"/>
      <c r="I96" s="1"/>
    </row>
    <row r="97" spans="7:9" x14ac:dyDescent="0.25">
      <c r="G97" s="1"/>
      <c r="H97" s="1"/>
      <c r="I97" s="1"/>
    </row>
    <row r="98" spans="7:9" x14ac:dyDescent="0.25">
      <c r="G98" s="1"/>
      <c r="H98" s="1"/>
      <c r="I98" s="1"/>
    </row>
    <row r="99" spans="7:9" x14ac:dyDescent="0.25">
      <c r="G99" s="1"/>
      <c r="H99" s="1"/>
      <c r="I99" s="1"/>
    </row>
    <row r="100" spans="7:9" x14ac:dyDescent="0.25">
      <c r="G100" s="1"/>
      <c r="H100" s="1"/>
      <c r="I100" s="1"/>
    </row>
    <row r="101" spans="7:9" x14ac:dyDescent="0.25">
      <c r="G101" s="1"/>
      <c r="H101" s="1"/>
      <c r="I101" s="1"/>
    </row>
    <row r="102" spans="7:9" x14ac:dyDescent="0.25">
      <c r="G102" s="1"/>
      <c r="H102" s="1"/>
      <c r="I102" s="1"/>
    </row>
    <row r="103" spans="7:9" x14ac:dyDescent="0.25">
      <c r="G103" s="1"/>
      <c r="H103" s="1"/>
      <c r="I103" s="1"/>
    </row>
    <row r="104" spans="7:9" x14ac:dyDescent="0.25">
      <c r="G104" s="1"/>
      <c r="H104" s="1"/>
      <c r="I104" s="1"/>
    </row>
    <row r="105" spans="7:9" x14ac:dyDescent="0.25">
      <c r="G105" s="1"/>
      <c r="H105" s="1"/>
      <c r="I105" s="1"/>
    </row>
    <row r="106" spans="7:9" x14ac:dyDescent="0.25">
      <c r="G106" s="1"/>
      <c r="H106" s="1"/>
      <c r="I106" s="1"/>
    </row>
    <row r="107" spans="7:9" x14ac:dyDescent="0.25">
      <c r="G107" s="1"/>
      <c r="H107" s="1"/>
      <c r="I107" s="1"/>
    </row>
    <row r="108" spans="7:9" x14ac:dyDescent="0.25">
      <c r="G108" s="1"/>
      <c r="H108" s="1"/>
      <c r="I108" s="1"/>
    </row>
    <row r="109" spans="7:9" x14ac:dyDescent="0.25">
      <c r="G109" s="1"/>
      <c r="H109" s="1"/>
      <c r="I109" s="1"/>
    </row>
    <row r="110" spans="7:9" x14ac:dyDescent="0.25">
      <c r="G110" s="1"/>
      <c r="H110" s="1"/>
      <c r="I110" s="1"/>
    </row>
    <row r="111" spans="7:9" x14ac:dyDescent="0.25">
      <c r="G111" s="1"/>
      <c r="H111" s="1"/>
      <c r="I111" s="1"/>
    </row>
    <row r="112" spans="7:9" x14ac:dyDescent="0.25">
      <c r="G112" s="1"/>
      <c r="H112" s="1"/>
      <c r="I112" s="1"/>
    </row>
    <row r="113" spans="7:9" x14ac:dyDescent="0.25">
      <c r="G113" s="1"/>
      <c r="H113" s="1"/>
      <c r="I113" s="1"/>
    </row>
    <row r="114" spans="7:9" x14ac:dyDescent="0.25">
      <c r="G114" s="1"/>
      <c r="H114" s="1"/>
      <c r="I114" s="1"/>
    </row>
    <row r="115" spans="7:9" x14ac:dyDescent="0.25">
      <c r="G115" s="1"/>
      <c r="H115" s="1"/>
      <c r="I115" s="1"/>
    </row>
    <row r="116" spans="7:9" x14ac:dyDescent="0.25">
      <c r="G116" s="1"/>
      <c r="H116" s="1"/>
      <c r="I116" s="1"/>
    </row>
    <row r="117" spans="7:9" x14ac:dyDescent="0.25">
      <c r="G117" s="1"/>
      <c r="H117" s="1"/>
      <c r="I117" s="1"/>
    </row>
    <row r="118" spans="7:9" x14ac:dyDescent="0.25">
      <c r="G118" s="1"/>
      <c r="H118" s="1"/>
      <c r="I118" s="1"/>
    </row>
    <row r="119" spans="7:9" x14ac:dyDescent="0.25">
      <c r="G119" s="1"/>
      <c r="H119" s="1"/>
      <c r="I119" s="1"/>
    </row>
    <row r="120" spans="7:9" x14ac:dyDescent="0.25">
      <c r="G120" s="1"/>
      <c r="H120" s="1"/>
      <c r="I120" s="1"/>
    </row>
    <row r="121" spans="7:9" x14ac:dyDescent="0.25">
      <c r="G121" s="1"/>
      <c r="H121" s="1"/>
      <c r="I121" s="1"/>
    </row>
    <row r="122" spans="7:9" x14ac:dyDescent="0.25">
      <c r="G122" s="1"/>
      <c r="H122" s="1"/>
      <c r="I122" s="1"/>
    </row>
    <row r="123" spans="7:9" x14ac:dyDescent="0.25">
      <c r="G123" s="1"/>
      <c r="H123" s="1"/>
      <c r="I123" s="1"/>
    </row>
    <row r="124" spans="7:9" x14ac:dyDescent="0.25">
      <c r="G124" s="1"/>
      <c r="H124" s="1"/>
      <c r="I124" s="1"/>
    </row>
    <row r="125" spans="7:9" x14ac:dyDescent="0.25">
      <c r="G125" s="1"/>
      <c r="H125" s="1"/>
      <c r="I125" s="1"/>
    </row>
    <row r="126" spans="7:9" x14ac:dyDescent="0.25">
      <c r="G126" s="1"/>
      <c r="H126" s="1"/>
      <c r="I126" s="1"/>
    </row>
    <row r="127" spans="7:9" x14ac:dyDescent="0.25">
      <c r="G127" s="1"/>
      <c r="H127" s="1"/>
      <c r="I127" s="1"/>
    </row>
    <row r="128" spans="7:9" x14ac:dyDescent="0.25">
      <c r="G128" s="1"/>
      <c r="H128" s="1"/>
      <c r="I128" s="1"/>
    </row>
    <row r="129" spans="7:9" x14ac:dyDescent="0.25">
      <c r="G129" s="1"/>
      <c r="H129" s="1"/>
      <c r="I129" s="1"/>
    </row>
    <row r="130" spans="7:9" x14ac:dyDescent="0.25">
      <c r="G130" s="1"/>
      <c r="H130" s="1"/>
      <c r="I130" s="1"/>
    </row>
    <row r="131" spans="7:9" x14ac:dyDescent="0.25">
      <c r="G131" s="1"/>
      <c r="H131" s="1"/>
      <c r="I131" s="1"/>
    </row>
    <row r="132" spans="7:9" x14ac:dyDescent="0.25">
      <c r="G132" s="1"/>
      <c r="H132" s="1"/>
      <c r="I132" s="1"/>
    </row>
    <row r="133" spans="7:9" x14ac:dyDescent="0.25">
      <c r="G133" s="1"/>
      <c r="H133" s="1"/>
      <c r="I133" s="1"/>
    </row>
    <row r="134" spans="7:9" x14ac:dyDescent="0.25">
      <c r="G134" s="1"/>
      <c r="H134" s="1"/>
      <c r="I134" s="1"/>
    </row>
    <row r="135" spans="7:9" x14ac:dyDescent="0.25">
      <c r="G135" s="1"/>
      <c r="H135" s="1"/>
      <c r="I135" s="1"/>
    </row>
    <row r="136" spans="7:9" x14ac:dyDescent="0.25">
      <c r="G136" s="1"/>
      <c r="H136" s="1"/>
      <c r="I136" s="1"/>
    </row>
    <row r="137" spans="7:9" x14ac:dyDescent="0.25">
      <c r="G137" s="1"/>
      <c r="H137" s="1"/>
      <c r="I137" s="1"/>
    </row>
    <row r="138" spans="7:9" x14ac:dyDescent="0.25">
      <c r="G138" s="1"/>
      <c r="H138" s="1"/>
      <c r="I138" s="1"/>
    </row>
    <row r="139" spans="7:9" x14ac:dyDescent="0.25">
      <c r="G139" s="1"/>
      <c r="H139" s="1"/>
      <c r="I139" s="1"/>
    </row>
    <row r="140" spans="7:9" x14ac:dyDescent="0.25">
      <c r="G140" s="1"/>
      <c r="H140" s="1"/>
      <c r="I140" s="1"/>
    </row>
    <row r="141" spans="7:9" x14ac:dyDescent="0.25">
      <c r="G141" s="1"/>
      <c r="H141" s="1"/>
      <c r="I141" s="1"/>
    </row>
    <row r="142" spans="7:9" x14ac:dyDescent="0.25">
      <c r="G142" s="1"/>
      <c r="H142" s="1"/>
      <c r="I142" s="1"/>
    </row>
    <row r="143" spans="7:9" x14ac:dyDescent="0.25">
      <c r="G143" s="1"/>
      <c r="H143" s="1"/>
      <c r="I143" s="1"/>
    </row>
    <row r="144" spans="7:9" x14ac:dyDescent="0.25">
      <c r="G144" s="1"/>
      <c r="H144" s="1"/>
      <c r="I144" s="1"/>
    </row>
    <row r="145" spans="7:9" x14ac:dyDescent="0.25">
      <c r="G145" s="1"/>
      <c r="H145" s="1"/>
      <c r="I145" s="1"/>
    </row>
    <row r="146" spans="7:9" x14ac:dyDescent="0.25">
      <c r="G146" s="1"/>
      <c r="H146" s="1"/>
      <c r="I146" s="1"/>
    </row>
    <row r="147" spans="7:9" x14ac:dyDescent="0.25">
      <c r="G147" s="1"/>
      <c r="H147" s="1"/>
      <c r="I147" s="1"/>
    </row>
    <row r="148" spans="7:9" x14ac:dyDescent="0.25">
      <c r="G148" s="1"/>
      <c r="H148" s="1"/>
      <c r="I148" s="1"/>
    </row>
    <row r="149" spans="7:9" x14ac:dyDescent="0.25">
      <c r="G149" s="1"/>
      <c r="H149" s="1"/>
      <c r="I149" s="1"/>
    </row>
    <row r="150" spans="7:9" x14ac:dyDescent="0.25">
      <c r="G150" s="1"/>
      <c r="H150" s="1"/>
      <c r="I150" s="1"/>
    </row>
    <row r="151" spans="7:9" x14ac:dyDescent="0.25">
      <c r="I151" s="1"/>
    </row>
  </sheetData>
  <mergeCells count="5">
    <mergeCell ref="A29:F29"/>
    <mergeCell ref="B3:F3"/>
    <mergeCell ref="A6:F6"/>
    <mergeCell ref="A12:F12"/>
    <mergeCell ref="A22:F22"/>
  </mergeCells>
  <pageMargins left="0.98425196850393704" right="0.74803149606299213" top="0.74803149606299213" bottom="0.74803149606299213" header="0.31496062992125984" footer="0.31496062992125984"/>
  <pageSetup paperSize="9" scale="95" orientation="portrait" r:id="rId1"/>
  <headerFooter>
    <oddHeader>&amp;L&amp;"-,Krepko"&amp;16&amp;K000000Prostor vmes</oddHeader>
    <oddFooter>&amp;CGRADBENA DELA&amp;RStran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view="pageLayout" zoomScaleNormal="100" zoomScaleSheetLayoutView="130" workbookViewId="0">
      <selection activeCell="B12" sqref="B12"/>
    </sheetView>
  </sheetViews>
  <sheetFormatPr defaultRowHeight="15" x14ac:dyDescent="0.25"/>
  <cols>
    <col min="1" max="1" width="9.140625" style="6"/>
    <col min="2" max="2" width="36.7109375" style="6" customWidth="1"/>
    <col min="3" max="3" width="7.42578125" style="6" customWidth="1"/>
    <col min="4" max="4" width="9.140625" style="6"/>
    <col min="5" max="5" width="10.140625" style="6" customWidth="1"/>
    <col min="6" max="6" width="11.140625" style="6" customWidth="1"/>
  </cols>
  <sheetData>
    <row r="1" spans="1:9" x14ac:dyDescent="0.25">
      <c r="A1" s="34" t="s">
        <v>112</v>
      </c>
      <c r="B1" s="34"/>
      <c r="C1" s="35" t="s">
        <v>12</v>
      </c>
      <c r="D1" s="34" t="s">
        <v>11</v>
      </c>
      <c r="E1" s="34" t="s">
        <v>9</v>
      </c>
      <c r="F1" s="35" t="s">
        <v>10</v>
      </c>
      <c r="G1" s="1"/>
      <c r="H1" s="1"/>
      <c r="I1" s="1"/>
    </row>
    <row r="2" spans="1:9" ht="14.45" x14ac:dyDescent="0.3">
      <c r="A2" s="39"/>
      <c r="B2" s="39"/>
      <c r="C2" s="107"/>
      <c r="D2" s="39"/>
      <c r="E2" s="39"/>
      <c r="F2" s="107"/>
      <c r="G2" s="1"/>
      <c r="H2" s="1"/>
      <c r="I2" s="1"/>
    </row>
    <row r="3" spans="1:9" ht="14.45" x14ac:dyDescent="0.3">
      <c r="A3" s="39"/>
      <c r="B3" s="39"/>
      <c r="C3" s="107"/>
      <c r="D3" s="39"/>
      <c r="E3" s="39"/>
      <c r="F3" s="107"/>
      <c r="G3" s="1"/>
      <c r="H3" s="1"/>
      <c r="I3" s="1"/>
    </row>
    <row r="4" spans="1:9" x14ac:dyDescent="0.25">
      <c r="A4" s="122" t="s">
        <v>111</v>
      </c>
      <c r="B4" s="119"/>
      <c r="C4" s="120"/>
      <c r="D4" s="120"/>
      <c r="E4" s="120"/>
      <c r="F4" s="121"/>
      <c r="G4" s="1"/>
      <c r="H4" s="1"/>
      <c r="I4" s="1"/>
    </row>
    <row r="5" spans="1:9" ht="14.45" x14ac:dyDescent="0.3">
      <c r="A5" s="57"/>
      <c r="B5" s="58"/>
      <c r="C5" s="59"/>
      <c r="D5" s="60"/>
      <c r="E5" s="70"/>
      <c r="F5" s="70"/>
      <c r="G5" s="1"/>
      <c r="H5" s="1"/>
      <c r="I5" s="1"/>
    </row>
    <row r="6" spans="1:9" ht="210" x14ac:dyDescent="0.25">
      <c r="A6" s="45"/>
      <c r="B6" s="31" t="s">
        <v>162</v>
      </c>
      <c r="C6" s="54"/>
      <c r="D6" s="61"/>
      <c r="E6" s="73"/>
      <c r="F6" s="73"/>
      <c r="G6" s="1"/>
      <c r="H6" s="1"/>
      <c r="I6" s="1"/>
    </row>
    <row r="7" spans="1:9" ht="14.45" x14ac:dyDescent="0.3">
      <c r="A7" s="57"/>
      <c r="B7" s="58"/>
      <c r="C7" s="59"/>
      <c r="D7" s="60"/>
      <c r="E7" s="70"/>
      <c r="F7" s="70"/>
      <c r="G7" s="1"/>
      <c r="H7" s="1"/>
      <c r="I7" s="1"/>
    </row>
    <row r="8" spans="1:9" ht="45.6" customHeight="1" x14ac:dyDescent="0.25">
      <c r="A8" s="23" t="s">
        <v>13</v>
      </c>
      <c r="B8" s="146" t="s">
        <v>128</v>
      </c>
      <c r="C8" s="147"/>
      <c r="D8" s="147"/>
      <c r="E8" s="147"/>
      <c r="F8" s="147"/>
      <c r="G8" s="1"/>
      <c r="H8" s="1"/>
      <c r="I8" s="1"/>
    </row>
    <row r="9" spans="1:9" ht="14.45" x14ac:dyDescent="0.3">
      <c r="A9" s="57"/>
      <c r="B9" s="58"/>
      <c r="C9" s="59"/>
      <c r="D9" s="60"/>
      <c r="E9" s="70"/>
      <c r="F9" s="70"/>
      <c r="G9" s="1"/>
      <c r="H9" s="1"/>
      <c r="I9" s="1"/>
    </row>
    <row r="10" spans="1:9" ht="240" x14ac:dyDescent="0.25">
      <c r="A10" s="117"/>
      <c r="B10" s="31" t="s">
        <v>163</v>
      </c>
      <c r="C10" s="105"/>
      <c r="D10" s="106"/>
      <c r="E10" s="96"/>
      <c r="F10" s="97"/>
      <c r="G10" s="1"/>
      <c r="H10" s="1"/>
      <c r="I10" s="1"/>
    </row>
    <row r="11" spans="1:9" ht="45" x14ac:dyDescent="0.25">
      <c r="A11" s="45" t="s">
        <v>102</v>
      </c>
      <c r="B11" s="124" t="s">
        <v>161</v>
      </c>
      <c r="C11" s="54" t="s">
        <v>133</v>
      </c>
      <c r="D11" s="61">
        <f>27*2.94</f>
        <v>79.38</v>
      </c>
      <c r="E11" s="73">
        <v>0</v>
      </c>
      <c r="F11" s="73">
        <f t="shared" ref="F11:F21" si="0">D11*E11</f>
        <v>0</v>
      </c>
      <c r="G11" s="1"/>
      <c r="H11" s="1"/>
      <c r="I11" s="1"/>
    </row>
    <row r="12" spans="1:9" x14ac:dyDescent="0.25">
      <c r="A12" s="45" t="s">
        <v>20</v>
      </c>
      <c r="B12" s="124" t="s">
        <v>134</v>
      </c>
      <c r="C12" s="54" t="s">
        <v>133</v>
      </c>
      <c r="D12" s="61">
        <f>D11*0.05</f>
        <v>3.9689999999999999</v>
      </c>
      <c r="E12" s="73">
        <v>0</v>
      </c>
      <c r="F12" s="73">
        <f t="shared" si="0"/>
        <v>0</v>
      </c>
      <c r="G12" s="1"/>
      <c r="H12" s="1"/>
      <c r="I12" s="1"/>
    </row>
    <row r="13" spans="1:9" ht="60" x14ac:dyDescent="0.25">
      <c r="A13" s="45" t="s">
        <v>58</v>
      </c>
      <c r="B13" s="124" t="s">
        <v>129</v>
      </c>
      <c r="C13" s="54" t="s">
        <v>18</v>
      </c>
      <c r="D13" s="61">
        <v>1</v>
      </c>
      <c r="E13" s="73">
        <v>0</v>
      </c>
      <c r="F13" s="73">
        <f t="shared" si="0"/>
        <v>0</v>
      </c>
      <c r="G13" s="1"/>
      <c r="H13" s="1"/>
      <c r="I13" s="1"/>
    </row>
    <row r="14" spans="1:9" ht="75" x14ac:dyDescent="0.25">
      <c r="A14" s="45" t="s">
        <v>60</v>
      </c>
      <c r="B14" s="124" t="s">
        <v>130</v>
      </c>
      <c r="C14" s="54" t="s">
        <v>18</v>
      </c>
      <c r="D14" s="61">
        <v>1</v>
      </c>
      <c r="E14" s="73">
        <v>0</v>
      </c>
      <c r="F14" s="73">
        <f t="shared" si="0"/>
        <v>0</v>
      </c>
      <c r="G14" s="1"/>
      <c r="H14" s="1"/>
      <c r="I14" s="1"/>
    </row>
    <row r="15" spans="1:9" ht="105" x14ac:dyDescent="0.25">
      <c r="A15" s="45" t="s">
        <v>122</v>
      </c>
      <c r="B15" s="124" t="s">
        <v>160</v>
      </c>
      <c r="C15" s="54" t="s">
        <v>1</v>
      </c>
      <c r="D15" s="61">
        <f>2.4*0.255</f>
        <v>0.61199999999999999</v>
      </c>
      <c r="E15" s="73">
        <v>0</v>
      </c>
      <c r="F15" s="73">
        <f t="shared" si="0"/>
        <v>0</v>
      </c>
      <c r="G15" s="1"/>
      <c r="H15" s="1"/>
      <c r="I15" s="1"/>
    </row>
    <row r="16" spans="1:9" ht="60" x14ac:dyDescent="0.25">
      <c r="A16" s="45" t="s">
        <v>123</v>
      </c>
      <c r="B16" s="124" t="s">
        <v>159</v>
      </c>
      <c r="C16" s="54" t="s">
        <v>1</v>
      </c>
      <c r="D16" s="61">
        <f>0.135</f>
        <v>0.13500000000000001</v>
      </c>
      <c r="E16" s="73">
        <v>0</v>
      </c>
      <c r="F16" s="73">
        <f t="shared" si="0"/>
        <v>0</v>
      </c>
      <c r="G16" s="1"/>
      <c r="H16" s="1"/>
      <c r="I16" s="1"/>
    </row>
    <row r="17" spans="1:9" ht="45" x14ac:dyDescent="0.25">
      <c r="A17" s="45" t="s">
        <v>124</v>
      </c>
      <c r="B17" s="124" t="s">
        <v>158</v>
      </c>
      <c r="C17" s="54" t="s">
        <v>1</v>
      </c>
      <c r="D17" s="61">
        <f>0.076</f>
        <v>7.5999999999999998E-2</v>
      </c>
      <c r="E17" s="73">
        <v>0</v>
      </c>
      <c r="F17" s="73">
        <f t="shared" si="0"/>
        <v>0</v>
      </c>
      <c r="G17" s="1"/>
      <c r="H17" s="1"/>
      <c r="I17" s="1"/>
    </row>
    <row r="18" spans="1:9" ht="45" x14ac:dyDescent="0.25">
      <c r="A18" s="45" t="s">
        <v>125</v>
      </c>
      <c r="B18" s="124" t="s">
        <v>157</v>
      </c>
      <c r="C18" s="54" t="s">
        <v>1</v>
      </c>
      <c r="D18" s="61">
        <v>7.0000000000000007E-2</v>
      </c>
      <c r="E18" s="73">
        <v>0</v>
      </c>
      <c r="F18" s="73">
        <f t="shared" si="0"/>
        <v>0</v>
      </c>
      <c r="G18" s="1"/>
      <c r="H18" s="1"/>
      <c r="I18" s="1"/>
    </row>
    <row r="19" spans="1:9" ht="90" x14ac:dyDescent="0.25">
      <c r="A19" s="45" t="s">
        <v>56</v>
      </c>
      <c r="B19" s="124" t="s">
        <v>154</v>
      </c>
      <c r="C19" s="54" t="s">
        <v>59</v>
      </c>
      <c r="D19" s="61">
        <v>3.2650000000000001</v>
      </c>
      <c r="E19" s="73">
        <v>0</v>
      </c>
      <c r="F19" s="73">
        <f t="shared" si="0"/>
        <v>0</v>
      </c>
      <c r="G19" s="1"/>
      <c r="H19" s="1"/>
      <c r="I19" s="1"/>
    </row>
    <row r="20" spans="1:9" ht="105" x14ac:dyDescent="0.25">
      <c r="A20" s="45" t="s">
        <v>121</v>
      </c>
      <c r="B20" s="124" t="s">
        <v>155</v>
      </c>
      <c r="C20" s="54" t="s">
        <v>18</v>
      </c>
      <c r="D20" s="61">
        <v>1</v>
      </c>
      <c r="E20" s="73">
        <v>0</v>
      </c>
      <c r="F20" s="73">
        <f t="shared" si="0"/>
        <v>0</v>
      </c>
      <c r="G20" s="1"/>
      <c r="H20" s="1"/>
      <c r="I20" s="1"/>
    </row>
    <row r="21" spans="1:9" ht="135" x14ac:dyDescent="0.25">
      <c r="A21" s="45" t="s">
        <v>138</v>
      </c>
      <c r="B21" s="124" t="s">
        <v>156</v>
      </c>
      <c r="C21" s="54" t="s">
        <v>18</v>
      </c>
      <c r="D21" s="61">
        <v>3</v>
      </c>
      <c r="E21" s="73">
        <v>0</v>
      </c>
      <c r="F21" s="73">
        <f t="shared" si="0"/>
        <v>0</v>
      </c>
      <c r="G21" s="1"/>
      <c r="H21" s="1"/>
      <c r="I21" s="1"/>
    </row>
    <row r="22" spans="1:9" x14ac:dyDescent="0.25">
      <c r="A22" s="57"/>
      <c r="B22" s="58"/>
      <c r="C22" s="59"/>
      <c r="D22" s="60"/>
      <c r="E22" s="70"/>
      <c r="F22" s="70"/>
      <c r="G22" s="1"/>
      <c r="H22" s="1"/>
      <c r="I22" s="1"/>
    </row>
    <row r="23" spans="1:9" x14ac:dyDescent="0.25">
      <c r="A23" s="57"/>
      <c r="B23" s="58"/>
      <c r="C23" s="59"/>
      <c r="D23" s="60"/>
      <c r="E23" s="70"/>
      <c r="F23" s="70"/>
      <c r="G23" s="1"/>
      <c r="H23" s="1"/>
      <c r="I23" s="1"/>
    </row>
    <row r="24" spans="1:9" x14ac:dyDescent="0.25">
      <c r="A24" s="143" t="s">
        <v>127</v>
      </c>
      <c r="B24" s="144"/>
      <c r="C24" s="144"/>
      <c r="D24" s="144"/>
      <c r="E24" s="144"/>
      <c r="F24" s="145"/>
      <c r="G24" s="1"/>
      <c r="H24" s="1"/>
      <c r="I24" s="1"/>
    </row>
    <row r="25" spans="1:9" x14ac:dyDescent="0.25">
      <c r="A25" s="69"/>
      <c r="B25" s="92"/>
      <c r="C25" s="71"/>
      <c r="D25" s="71"/>
      <c r="E25" s="71"/>
      <c r="F25" s="72"/>
      <c r="G25" s="1"/>
      <c r="H25" s="1"/>
      <c r="I25" s="1"/>
    </row>
    <row r="26" spans="1:9" ht="60" x14ac:dyDescent="0.25">
      <c r="A26" s="45"/>
      <c r="B26" s="31" t="s">
        <v>153</v>
      </c>
      <c r="C26" s="54"/>
      <c r="D26" s="61"/>
      <c r="E26" s="73"/>
      <c r="F26" s="73"/>
      <c r="G26" s="1"/>
      <c r="H26" s="1"/>
      <c r="I26" s="1"/>
    </row>
    <row r="27" spans="1:9" ht="180" x14ac:dyDescent="0.25">
      <c r="A27" s="45" t="s">
        <v>102</v>
      </c>
      <c r="B27" s="31" t="s">
        <v>151</v>
      </c>
      <c r="C27" s="54" t="s">
        <v>1</v>
      </c>
      <c r="D27" s="61">
        <f>3.275*0.535</f>
        <v>1.7521250000000002</v>
      </c>
      <c r="E27" s="73">
        <v>0</v>
      </c>
      <c r="F27" s="73">
        <f>D27*E27</f>
        <v>0</v>
      </c>
      <c r="G27" s="1"/>
      <c r="H27" s="1"/>
      <c r="I27" s="1"/>
    </row>
    <row r="28" spans="1:9" ht="180" x14ac:dyDescent="0.25">
      <c r="A28" s="45" t="s">
        <v>47</v>
      </c>
      <c r="B28" s="31" t="s">
        <v>152</v>
      </c>
      <c r="C28" s="54" t="s">
        <v>1</v>
      </c>
      <c r="D28" s="61">
        <f>3.275*0.74</f>
        <v>2.4234999999999998</v>
      </c>
      <c r="E28" s="73">
        <v>0</v>
      </c>
      <c r="F28" s="73">
        <f>D28*E28</f>
        <v>0</v>
      </c>
      <c r="G28" s="1"/>
      <c r="H28" s="1"/>
      <c r="I28" s="1"/>
    </row>
    <row r="29" spans="1:9" ht="165.75" customHeight="1" x14ac:dyDescent="0.25">
      <c r="A29" s="45" t="s">
        <v>103</v>
      </c>
      <c r="B29" s="31" t="s">
        <v>146</v>
      </c>
      <c r="C29" s="54" t="s">
        <v>1</v>
      </c>
      <c r="D29" s="61">
        <f>3.09*0.78</f>
        <v>2.4102000000000001</v>
      </c>
      <c r="E29" s="73">
        <v>0</v>
      </c>
      <c r="F29" s="73">
        <f>D29*E29</f>
        <v>0</v>
      </c>
      <c r="G29" s="1"/>
      <c r="H29" s="1"/>
      <c r="I29" s="1"/>
    </row>
    <row r="30" spans="1:9" x14ac:dyDescent="0.25">
      <c r="A30" s="57"/>
      <c r="B30" s="58"/>
      <c r="C30" s="59"/>
      <c r="D30" s="60"/>
      <c r="E30" s="70"/>
      <c r="F30" s="70"/>
      <c r="G30" s="1"/>
      <c r="H30" s="1"/>
      <c r="I30" s="1"/>
    </row>
    <row r="31" spans="1:9" x14ac:dyDescent="0.25">
      <c r="A31" s="57"/>
      <c r="B31" s="58"/>
      <c r="C31" s="59"/>
      <c r="D31" s="60"/>
      <c r="E31" s="70"/>
      <c r="F31" s="70"/>
      <c r="G31" s="1"/>
      <c r="H31" s="1"/>
      <c r="I31" s="1"/>
    </row>
    <row r="32" spans="1:9" x14ac:dyDescent="0.25">
      <c r="A32" s="69" t="s">
        <v>36</v>
      </c>
      <c r="B32" s="92" t="s">
        <v>120</v>
      </c>
      <c r="C32" s="71"/>
      <c r="D32" s="71"/>
      <c r="E32" s="71"/>
      <c r="F32" s="72"/>
      <c r="G32" s="1"/>
      <c r="H32" s="1"/>
      <c r="I32" s="1"/>
    </row>
    <row r="33" spans="1:9" x14ac:dyDescent="0.25">
      <c r="A33" s="57"/>
      <c r="B33" s="58"/>
      <c r="C33" s="59"/>
      <c r="D33" s="60"/>
      <c r="E33" s="70"/>
      <c r="F33" s="70"/>
      <c r="G33" s="1"/>
      <c r="H33" s="1"/>
      <c r="I33" s="1"/>
    </row>
    <row r="34" spans="1:9" ht="195" x14ac:dyDescent="0.25">
      <c r="A34" s="45" t="s">
        <v>102</v>
      </c>
      <c r="B34" s="31" t="s">
        <v>114</v>
      </c>
      <c r="C34" s="54" t="s">
        <v>18</v>
      </c>
      <c r="D34" s="61">
        <v>1</v>
      </c>
      <c r="E34" s="73">
        <v>0</v>
      </c>
      <c r="F34" s="73">
        <f t="shared" ref="F34:F41" si="1">D34*E34</f>
        <v>0</v>
      </c>
      <c r="G34" s="1"/>
      <c r="H34" s="1"/>
      <c r="I34" s="1"/>
    </row>
    <row r="35" spans="1:9" ht="120" x14ac:dyDescent="0.25">
      <c r="A35" s="45" t="s">
        <v>47</v>
      </c>
      <c r="B35" s="31" t="s">
        <v>113</v>
      </c>
      <c r="C35" s="54" t="s">
        <v>59</v>
      </c>
      <c r="D35" s="61">
        <v>2.4</v>
      </c>
      <c r="E35" s="73">
        <v>0</v>
      </c>
      <c r="F35" s="73">
        <f t="shared" si="1"/>
        <v>0</v>
      </c>
      <c r="G35" s="1"/>
      <c r="H35" s="1"/>
      <c r="I35" s="1"/>
    </row>
    <row r="36" spans="1:9" ht="90" x14ac:dyDescent="0.25">
      <c r="A36" s="45" t="s">
        <v>103</v>
      </c>
      <c r="B36" s="31" t="s">
        <v>150</v>
      </c>
      <c r="C36" s="54" t="s">
        <v>59</v>
      </c>
      <c r="D36" s="61">
        <v>2.4</v>
      </c>
      <c r="E36" s="73">
        <v>0</v>
      </c>
      <c r="F36" s="73">
        <f t="shared" si="1"/>
        <v>0</v>
      </c>
      <c r="G36" s="1"/>
      <c r="H36" s="1"/>
      <c r="I36" s="1"/>
    </row>
    <row r="37" spans="1:9" ht="30" x14ac:dyDescent="0.25">
      <c r="A37" s="45" t="s">
        <v>122</v>
      </c>
      <c r="B37" s="123" t="s">
        <v>118</v>
      </c>
      <c r="C37" s="54" t="s">
        <v>59</v>
      </c>
      <c r="D37" s="61">
        <v>0.95</v>
      </c>
      <c r="E37" s="73">
        <v>0</v>
      </c>
      <c r="F37" s="73">
        <f t="shared" si="1"/>
        <v>0</v>
      </c>
      <c r="G37" s="1"/>
      <c r="H37" s="1"/>
      <c r="I37" s="1"/>
    </row>
    <row r="38" spans="1:9" ht="30" x14ac:dyDescent="0.25">
      <c r="A38" s="45" t="s">
        <v>123</v>
      </c>
      <c r="B38" s="123" t="s">
        <v>117</v>
      </c>
      <c r="C38" s="54" t="s">
        <v>59</v>
      </c>
      <c r="D38" s="61">
        <v>0.5</v>
      </c>
      <c r="E38" s="73">
        <v>0</v>
      </c>
      <c r="F38" s="73">
        <f t="shared" si="1"/>
        <v>0</v>
      </c>
      <c r="G38" s="1"/>
      <c r="H38" s="1"/>
      <c r="I38" s="1"/>
    </row>
    <row r="39" spans="1:9" ht="30" x14ac:dyDescent="0.25">
      <c r="A39" s="45" t="s">
        <v>124</v>
      </c>
      <c r="B39" s="123" t="s">
        <v>116</v>
      </c>
      <c r="C39" s="54" t="s">
        <v>59</v>
      </c>
      <c r="D39" s="61">
        <v>3.2650000000000001</v>
      </c>
      <c r="E39" s="73">
        <v>0</v>
      </c>
      <c r="F39" s="73">
        <f t="shared" si="1"/>
        <v>0</v>
      </c>
      <c r="G39" s="1"/>
      <c r="H39" s="1"/>
      <c r="I39" s="1"/>
    </row>
    <row r="40" spans="1:9" ht="45" x14ac:dyDescent="0.25">
      <c r="A40" s="45" t="s">
        <v>125</v>
      </c>
      <c r="B40" s="123" t="s">
        <v>115</v>
      </c>
      <c r="C40" s="54" t="s">
        <v>59</v>
      </c>
      <c r="D40" s="61">
        <v>3.105</v>
      </c>
      <c r="E40" s="73">
        <v>0</v>
      </c>
      <c r="F40" s="73">
        <f t="shared" si="1"/>
        <v>0</v>
      </c>
      <c r="G40" s="1"/>
      <c r="H40" s="1"/>
      <c r="I40" s="1"/>
    </row>
    <row r="41" spans="1:9" ht="60" x14ac:dyDescent="0.25">
      <c r="A41" s="45" t="s">
        <v>126</v>
      </c>
      <c r="B41" s="123" t="s">
        <v>119</v>
      </c>
      <c r="C41" s="54" t="s">
        <v>59</v>
      </c>
      <c r="D41" s="61">
        <v>0.57499999999999996</v>
      </c>
      <c r="E41" s="73">
        <v>0</v>
      </c>
      <c r="F41" s="73">
        <f t="shared" si="1"/>
        <v>0</v>
      </c>
      <c r="G41" s="1"/>
      <c r="H41" s="1"/>
      <c r="I41" s="1"/>
    </row>
    <row r="42" spans="1:9" x14ac:dyDescent="0.25">
      <c r="A42" s="57"/>
      <c r="B42" s="58"/>
      <c r="C42" s="59"/>
      <c r="D42" s="60"/>
      <c r="E42" s="70"/>
      <c r="F42" s="70"/>
      <c r="G42" s="1"/>
      <c r="H42" s="1"/>
      <c r="I42" s="1"/>
    </row>
    <row r="43" spans="1:9" x14ac:dyDescent="0.25">
      <c r="A43" s="57"/>
      <c r="B43" s="58"/>
      <c r="C43" s="59"/>
      <c r="D43" s="60"/>
      <c r="E43" s="70"/>
      <c r="F43" s="70"/>
      <c r="G43" s="1"/>
      <c r="H43" s="1"/>
      <c r="I43" s="1"/>
    </row>
    <row r="44" spans="1:9" x14ac:dyDescent="0.25">
      <c r="A44" s="69" t="s">
        <v>131</v>
      </c>
      <c r="B44" s="92" t="s">
        <v>132</v>
      </c>
      <c r="C44" s="71"/>
      <c r="D44" s="71"/>
      <c r="E44" s="71"/>
      <c r="F44" s="72"/>
      <c r="G44" s="1"/>
      <c r="H44" s="1"/>
      <c r="I44" s="1"/>
    </row>
    <row r="45" spans="1:9" x14ac:dyDescent="0.25">
      <c r="A45" s="57"/>
      <c r="B45" s="58"/>
      <c r="C45" s="59"/>
      <c r="D45" s="60"/>
      <c r="E45" s="70"/>
      <c r="F45" s="70"/>
      <c r="G45" s="1"/>
      <c r="H45" s="1"/>
      <c r="I45" s="1"/>
    </row>
    <row r="46" spans="1:9" x14ac:dyDescent="0.25">
      <c r="A46" s="57"/>
      <c r="B46" s="58"/>
      <c r="C46" s="59"/>
      <c r="D46" s="60"/>
      <c r="E46" s="70"/>
      <c r="F46" s="70"/>
      <c r="G46" s="1"/>
      <c r="H46" s="1"/>
      <c r="I46" s="1"/>
    </row>
    <row r="47" spans="1:9" ht="90" x14ac:dyDescent="0.25">
      <c r="A47" s="45" t="s">
        <v>102</v>
      </c>
      <c r="B47" s="31" t="s">
        <v>149</v>
      </c>
      <c r="C47" s="54" t="s">
        <v>18</v>
      </c>
      <c r="D47" s="61">
        <v>1</v>
      </c>
      <c r="E47" s="73">
        <v>0</v>
      </c>
      <c r="F47" s="73">
        <f>D47*E47</f>
        <v>0</v>
      </c>
      <c r="G47" s="1"/>
      <c r="H47" s="1"/>
      <c r="I47" s="1"/>
    </row>
    <row r="48" spans="1:9" ht="150" x14ac:dyDescent="0.25">
      <c r="A48" s="45" t="s">
        <v>47</v>
      </c>
      <c r="B48" s="31" t="s">
        <v>148</v>
      </c>
      <c r="C48" s="54" t="s">
        <v>42</v>
      </c>
      <c r="D48" s="61">
        <v>2</v>
      </c>
      <c r="E48" s="73">
        <v>0</v>
      </c>
      <c r="F48" s="73">
        <f>D48*E48</f>
        <v>0</v>
      </c>
      <c r="G48" s="1"/>
      <c r="H48" s="1"/>
      <c r="I48" s="1"/>
    </row>
    <row r="49" spans="1:9" ht="120" x14ac:dyDescent="0.25">
      <c r="A49" s="45" t="s">
        <v>103</v>
      </c>
      <c r="B49" s="31" t="s">
        <v>147</v>
      </c>
      <c r="C49" s="54" t="s">
        <v>42</v>
      </c>
      <c r="D49" s="61">
        <v>1</v>
      </c>
      <c r="E49" s="73">
        <v>0</v>
      </c>
      <c r="F49" s="73">
        <f>D49*E49</f>
        <v>0</v>
      </c>
      <c r="G49" s="1"/>
      <c r="H49" s="1"/>
      <c r="I49" s="1"/>
    </row>
    <row r="50" spans="1:9" x14ac:dyDescent="0.25">
      <c r="A50" s="57"/>
      <c r="B50" s="58"/>
      <c r="C50" s="59"/>
      <c r="D50" s="60"/>
      <c r="E50" s="70"/>
      <c r="F50" s="70"/>
      <c r="G50" s="1"/>
      <c r="H50" s="1"/>
      <c r="I50" s="1"/>
    </row>
    <row r="51" spans="1:9" x14ac:dyDescent="0.25">
      <c r="A51" s="57"/>
      <c r="B51" s="58"/>
      <c r="C51" s="59"/>
      <c r="D51" s="60"/>
      <c r="E51" s="70"/>
      <c r="F51" s="70"/>
      <c r="G51" s="1"/>
      <c r="H51" s="1"/>
      <c r="I51" s="1"/>
    </row>
    <row r="52" spans="1:9" x14ac:dyDescent="0.25">
      <c r="A52" s="69" t="s">
        <v>46</v>
      </c>
      <c r="B52" s="92" t="s">
        <v>136</v>
      </c>
      <c r="C52" s="71"/>
      <c r="D52" s="71"/>
      <c r="E52" s="71"/>
      <c r="F52" s="72"/>
      <c r="G52" s="1"/>
      <c r="H52" s="1"/>
      <c r="I52" s="1"/>
    </row>
    <row r="53" spans="1:9" x14ac:dyDescent="0.25">
      <c r="A53" s="57"/>
      <c r="B53" s="58"/>
      <c r="C53" s="59"/>
      <c r="D53" s="60"/>
      <c r="E53" s="70"/>
      <c r="F53" s="70"/>
      <c r="G53" s="1"/>
      <c r="H53" s="1"/>
      <c r="I53" s="1"/>
    </row>
    <row r="54" spans="1:9" x14ac:dyDescent="0.25">
      <c r="A54" s="45" t="s">
        <v>102</v>
      </c>
      <c r="B54" s="31" t="s">
        <v>137</v>
      </c>
      <c r="C54" s="54" t="s">
        <v>1</v>
      </c>
      <c r="D54" s="61">
        <v>11</v>
      </c>
      <c r="E54" s="73">
        <v>0</v>
      </c>
      <c r="F54" s="73">
        <f>D54*E54</f>
        <v>0</v>
      </c>
      <c r="G54" s="1"/>
      <c r="H54" s="1"/>
      <c r="I54" s="1"/>
    </row>
    <row r="55" spans="1:9" x14ac:dyDescent="0.25">
      <c r="A55" s="57"/>
      <c r="B55" s="58"/>
      <c r="C55" s="59"/>
      <c r="D55" s="60"/>
      <c r="E55" s="70"/>
      <c r="F55" s="70"/>
      <c r="G55" s="1"/>
      <c r="H55" s="1"/>
      <c r="I55" s="1"/>
    </row>
    <row r="56" spans="1:9" x14ac:dyDescent="0.25">
      <c r="A56" s="57"/>
      <c r="B56" s="58"/>
      <c r="C56" s="59"/>
      <c r="D56" s="60"/>
      <c r="E56" s="70"/>
      <c r="F56" s="70"/>
      <c r="G56" s="1"/>
      <c r="H56" s="1"/>
      <c r="I56" s="1"/>
    </row>
    <row r="57" spans="1:9" ht="30" x14ac:dyDescent="0.25">
      <c r="A57" s="64"/>
      <c r="B57" s="46" t="s">
        <v>135</v>
      </c>
      <c r="C57" s="47"/>
      <c r="D57" s="48"/>
      <c r="E57" s="48"/>
      <c r="F57" s="49"/>
      <c r="I57" s="1"/>
    </row>
    <row r="58" spans="1:9" ht="60" x14ac:dyDescent="0.25">
      <c r="A58" s="45"/>
      <c r="B58" s="50" t="s">
        <v>30</v>
      </c>
      <c r="C58" s="51">
        <v>0.1</v>
      </c>
      <c r="D58" s="55" t="s">
        <v>40</v>
      </c>
      <c r="E58" s="73">
        <f>SUM(F5:F55)</f>
        <v>0</v>
      </c>
      <c r="F58" s="73">
        <f>E58*0.1</f>
        <v>0</v>
      </c>
      <c r="I58" s="1"/>
    </row>
    <row r="59" spans="1:9" ht="13.5" customHeight="1" x14ac:dyDescent="0.25"/>
    <row r="61" spans="1:9" x14ac:dyDescent="0.25">
      <c r="A61" s="84"/>
      <c r="B61" s="85" t="s">
        <v>45</v>
      </c>
      <c r="C61" s="86"/>
      <c r="D61" s="79"/>
      <c r="E61" s="79"/>
      <c r="F61" s="87">
        <f>SUM(F5:F58)</f>
        <v>0</v>
      </c>
    </row>
    <row r="62" spans="1:9" x14ac:dyDescent="0.25">
      <c r="G62" s="1"/>
      <c r="H62" s="1"/>
      <c r="I62" s="1"/>
    </row>
    <row r="63" spans="1:9" x14ac:dyDescent="0.25">
      <c r="G63" s="1"/>
      <c r="H63" s="1"/>
      <c r="I63" s="1"/>
    </row>
    <row r="64" spans="1:9" x14ac:dyDescent="0.25">
      <c r="G64" s="1"/>
      <c r="H64" s="1"/>
      <c r="I64" s="1"/>
    </row>
    <row r="65" spans="1:9" x14ac:dyDescent="0.25">
      <c r="G65" s="1"/>
      <c r="H65" s="1"/>
      <c r="I65" s="1"/>
    </row>
    <row r="66" spans="1:9" x14ac:dyDescent="0.25">
      <c r="G66" s="1"/>
      <c r="H66" s="1"/>
      <c r="I66" s="1"/>
    </row>
    <row r="67" spans="1:9" x14ac:dyDescent="0.25">
      <c r="G67" s="1"/>
      <c r="H67" s="1"/>
      <c r="I67" s="1"/>
    </row>
    <row r="68" spans="1:9" x14ac:dyDescent="0.25">
      <c r="G68" s="1"/>
      <c r="H68" s="1"/>
      <c r="I68" s="1"/>
    </row>
    <row r="69" spans="1:9" x14ac:dyDescent="0.25">
      <c r="G69" s="1"/>
      <c r="H69" s="1"/>
      <c r="I69" s="1"/>
    </row>
    <row r="70" spans="1:9" x14ac:dyDescent="0.25">
      <c r="G70" s="1"/>
      <c r="H70" s="1"/>
      <c r="I70" s="1"/>
    </row>
    <row r="71" spans="1:9" x14ac:dyDescent="0.25">
      <c r="G71" s="1"/>
      <c r="H71" s="1"/>
      <c r="I71" s="1"/>
    </row>
    <row r="72" spans="1:9" x14ac:dyDescent="0.25">
      <c r="G72" s="1"/>
      <c r="H72" s="1"/>
      <c r="I72" s="1"/>
    </row>
    <row r="73" spans="1:9" x14ac:dyDescent="0.25">
      <c r="G73" s="1"/>
      <c r="H73" s="1"/>
      <c r="I73" s="1"/>
    </row>
    <row r="74" spans="1:9" x14ac:dyDescent="0.25">
      <c r="G74" s="1"/>
      <c r="H74" s="1"/>
      <c r="I74" s="1"/>
    </row>
    <row r="75" spans="1:9" x14ac:dyDescent="0.25">
      <c r="G75" s="1"/>
      <c r="H75" s="1"/>
      <c r="I75" s="1"/>
    </row>
    <row r="76" spans="1:9" x14ac:dyDescent="0.25">
      <c r="G76" s="1"/>
      <c r="H76" s="1"/>
      <c r="I76" s="1"/>
    </row>
    <row r="77" spans="1:9" x14ac:dyDescent="0.25">
      <c r="G77" s="1"/>
      <c r="H77" s="1"/>
      <c r="I77" s="1"/>
    </row>
    <row r="78" spans="1:9" x14ac:dyDescent="0.25">
      <c r="G78" s="1"/>
      <c r="H78" s="1"/>
      <c r="I78" s="1"/>
    </row>
    <row r="79" spans="1:9" x14ac:dyDescent="0.25">
      <c r="G79" s="1"/>
      <c r="H79" s="1"/>
      <c r="I79" s="1"/>
    </row>
    <row r="80" spans="1:9" x14ac:dyDescent="0.25">
      <c r="A80" s="20"/>
      <c r="G80" s="1"/>
      <c r="H80" s="1"/>
      <c r="I80" s="1"/>
    </row>
    <row r="81" spans="1:9" x14ac:dyDescent="0.25">
      <c r="A81" s="20"/>
      <c r="G81" s="1"/>
      <c r="H81" s="1"/>
      <c r="I81" s="1"/>
    </row>
    <row r="82" spans="1:9" x14ac:dyDescent="0.25">
      <c r="A82" s="20"/>
      <c r="G82" s="1"/>
      <c r="H82" s="1"/>
      <c r="I82" s="1"/>
    </row>
    <row r="83" spans="1:9" x14ac:dyDescent="0.25">
      <c r="A83" s="17"/>
      <c r="G83" s="1"/>
      <c r="H83" s="1"/>
      <c r="I83" s="1"/>
    </row>
    <row r="84" spans="1:9" x14ac:dyDescent="0.25">
      <c r="A84" s="17"/>
      <c r="G84" s="1"/>
      <c r="H84" s="1"/>
      <c r="I84" s="1"/>
    </row>
    <row r="85" spans="1:9" x14ac:dyDescent="0.25">
      <c r="A85" s="17"/>
      <c r="G85" s="1"/>
      <c r="H85" s="1"/>
      <c r="I85" s="1"/>
    </row>
    <row r="86" spans="1:9" x14ac:dyDescent="0.25">
      <c r="G86" s="1"/>
      <c r="H86" s="1"/>
      <c r="I86" s="1"/>
    </row>
    <row r="87" spans="1:9" x14ac:dyDescent="0.25">
      <c r="G87" s="1"/>
      <c r="H87" s="1"/>
      <c r="I87" s="1"/>
    </row>
    <row r="88" spans="1:9" x14ac:dyDescent="0.25">
      <c r="G88" s="1"/>
      <c r="H88" s="1"/>
      <c r="I88" s="1"/>
    </row>
    <row r="89" spans="1:9" x14ac:dyDescent="0.25">
      <c r="G89" s="1"/>
      <c r="H89" s="1"/>
      <c r="I89" s="1"/>
    </row>
    <row r="90" spans="1:9" x14ac:dyDescent="0.25">
      <c r="G90" s="1"/>
      <c r="H90" s="1"/>
      <c r="I90" s="1"/>
    </row>
    <row r="91" spans="1:9" x14ac:dyDescent="0.25">
      <c r="G91" s="1"/>
      <c r="H91" s="1"/>
      <c r="I91" s="1"/>
    </row>
    <row r="92" spans="1:9" x14ac:dyDescent="0.25">
      <c r="G92" s="1"/>
      <c r="H92" s="1"/>
      <c r="I92" s="1"/>
    </row>
    <row r="93" spans="1:9" x14ac:dyDescent="0.25">
      <c r="G93" s="1"/>
      <c r="H93" s="1"/>
      <c r="I93" s="1"/>
    </row>
    <row r="94" spans="1:9" x14ac:dyDescent="0.25">
      <c r="G94" s="1"/>
      <c r="H94" s="1"/>
      <c r="I94" s="1"/>
    </row>
    <row r="95" spans="1:9" x14ac:dyDescent="0.25">
      <c r="G95" s="1"/>
      <c r="H95" s="1"/>
      <c r="I95" s="1"/>
    </row>
    <row r="96" spans="1:9" x14ac:dyDescent="0.25">
      <c r="G96" s="1"/>
      <c r="H96" s="1"/>
      <c r="I96" s="1"/>
    </row>
    <row r="97" spans="7:9" x14ac:dyDescent="0.25">
      <c r="G97" s="1"/>
      <c r="H97" s="1"/>
      <c r="I97" s="1"/>
    </row>
    <row r="98" spans="7:9" x14ac:dyDescent="0.25">
      <c r="G98" s="1"/>
      <c r="H98" s="1"/>
      <c r="I98" s="1"/>
    </row>
    <row r="99" spans="7:9" x14ac:dyDescent="0.25">
      <c r="G99" s="1"/>
      <c r="H99" s="1"/>
      <c r="I99" s="1"/>
    </row>
    <row r="100" spans="7:9" x14ac:dyDescent="0.25">
      <c r="G100" s="1"/>
      <c r="H100" s="1"/>
      <c r="I100" s="1"/>
    </row>
    <row r="101" spans="7:9" x14ac:dyDescent="0.25">
      <c r="G101" s="1"/>
      <c r="H101" s="1"/>
      <c r="I101" s="1"/>
    </row>
    <row r="102" spans="7:9" x14ac:dyDescent="0.25">
      <c r="G102" s="1"/>
      <c r="H102" s="1"/>
      <c r="I102" s="1"/>
    </row>
    <row r="103" spans="7:9" x14ac:dyDescent="0.25">
      <c r="G103" s="1"/>
      <c r="H103" s="1"/>
      <c r="I103" s="1"/>
    </row>
    <row r="104" spans="7:9" x14ac:dyDescent="0.25">
      <c r="G104" s="1"/>
      <c r="H104" s="1"/>
      <c r="I104" s="1"/>
    </row>
    <row r="105" spans="7:9" x14ac:dyDescent="0.25">
      <c r="G105" s="1"/>
      <c r="H105" s="1"/>
      <c r="I105" s="1"/>
    </row>
    <row r="106" spans="7:9" x14ac:dyDescent="0.25">
      <c r="G106" s="1"/>
      <c r="H106" s="1"/>
      <c r="I106" s="1"/>
    </row>
    <row r="107" spans="7:9" x14ac:dyDescent="0.25">
      <c r="G107" s="1"/>
      <c r="H107" s="1"/>
      <c r="I107" s="1"/>
    </row>
    <row r="108" spans="7:9" x14ac:dyDescent="0.25">
      <c r="G108" s="1"/>
      <c r="H108" s="1"/>
      <c r="I108" s="1"/>
    </row>
    <row r="109" spans="7:9" x14ac:dyDescent="0.25">
      <c r="G109" s="1"/>
      <c r="H109" s="1"/>
      <c r="I109" s="1"/>
    </row>
    <row r="110" spans="7:9" x14ac:dyDescent="0.25">
      <c r="G110" s="1"/>
      <c r="H110" s="1"/>
      <c r="I110" s="1"/>
    </row>
    <row r="111" spans="7:9" x14ac:dyDescent="0.25">
      <c r="G111" s="1"/>
      <c r="H111" s="1"/>
      <c r="I111" s="1"/>
    </row>
    <row r="112" spans="7:9" x14ac:dyDescent="0.25">
      <c r="G112" s="1"/>
      <c r="H112" s="1"/>
      <c r="I112" s="1"/>
    </row>
    <row r="113" spans="7:9" x14ac:dyDescent="0.25">
      <c r="G113" s="1"/>
      <c r="H113" s="1"/>
      <c r="I113" s="1"/>
    </row>
    <row r="114" spans="7:9" x14ac:dyDescent="0.25">
      <c r="G114" s="1"/>
      <c r="H114" s="1"/>
      <c r="I114" s="1"/>
    </row>
    <row r="115" spans="7:9" x14ac:dyDescent="0.25">
      <c r="G115" s="1"/>
      <c r="H115" s="1"/>
      <c r="I115" s="1"/>
    </row>
    <row r="116" spans="7:9" x14ac:dyDescent="0.25">
      <c r="G116" s="1"/>
      <c r="H116" s="1"/>
      <c r="I116" s="1"/>
    </row>
    <row r="117" spans="7:9" x14ac:dyDescent="0.25">
      <c r="G117" s="1"/>
      <c r="H117" s="1"/>
      <c r="I117" s="1"/>
    </row>
    <row r="118" spans="7:9" x14ac:dyDescent="0.25">
      <c r="G118" s="1"/>
      <c r="H118" s="1"/>
      <c r="I118" s="1"/>
    </row>
    <row r="119" spans="7:9" x14ac:dyDescent="0.25">
      <c r="G119" s="1"/>
      <c r="H119" s="1"/>
      <c r="I119" s="1"/>
    </row>
    <row r="120" spans="7:9" x14ac:dyDescent="0.25">
      <c r="G120" s="1"/>
      <c r="H120" s="1"/>
      <c r="I120" s="1"/>
    </row>
    <row r="121" spans="7:9" x14ac:dyDescent="0.25">
      <c r="G121" s="1"/>
      <c r="H121" s="1"/>
      <c r="I121" s="1"/>
    </row>
    <row r="122" spans="7:9" x14ac:dyDescent="0.25">
      <c r="G122" s="1"/>
      <c r="H122" s="1"/>
      <c r="I122" s="1"/>
    </row>
    <row r="123" spans="7:9" x14ac:dyDescent="0.25">
      <c r="G123" s="1"/>
      <c r="H123" s="1"/>
      <c r="I123" s="1"/>
    </row>
    <row r="124" spans="7:9" x14ac:dyDescent="0.25">
      <c r="G124" s="1"/>
      <c r="H124" s="1"/>
      <c r="I124" s="1"/>
    </row>
    <row r="125" spans="7:9" x14ac:dyDescent="0.25">
      <c r="G125" s="1"/>
      <c r="H125" s="1"/>
      <c r="I125" s="1"/>
    </row>
    <row r="126" spans="7:9" x14ac:dyDescent="0.25">
      <c r="G126" s="1"/>
      <c r="H126" s="1"/>
      <c r="I126" s="1"/>
    </row>
    <row r="127" spans="7:9" x14ac:dyDescent="0.25">
      <c r="G127" s="1"/>
      <c r="H127" s="1"/>
      <c r="I127" s="1"/>
    </row>
  </sheetData>
  <mergeCells count="2">
    <mergeCell ref="A24:F24"/>
    <mergeCell ref="B8:F8"/>
  </mergeCells>
  <pageMargins left="0.98425196850393704" right="0.74803149606299213" top="0.74803149606299213" bottom="0.74803149606299213" header="0.31496062992125984" footer="0.31496062992125984"/>
  <pageSetup paperSize="9" scale="95" orientation="portrait" r:id="rId1"/>
  <headerFooter>
    <oddHeader>&amp;L&amp;"-,Krepko"&amp;16&amp;K000000Prostor vmes</oddHeader>
    <oddFooter>&amp;C&amp;A&amp;RStran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6</vt:i4>
      </vt:variant>
    </vt:vector>
  </HeadingPairs>
  <TitlesOfParts>
    <vt:vector size="11" baseType="lpstr">
      <vt:lpstr>NASLOVNA</vt:lpstr>
      <vt:lpstr>REKAPITULACIJA</vt:lpstr>
      <vt:lpstr>PREDDELA IN RUŠITVENA DELA</vt:lpstr>
      <vt:lpstr>GRADBENA DELA</vt:lpstr>
      <vt:lpstr>OBRTNIŠKA DELA</vt:lpstr>
      <vt:lpstr>NASLOVNA!Področje_tiskanja</vt:lpstr>
      <vt:lpstr>'OBRTNIŠKA DELA'!Področje_tiskanja</vt:lpstr>
      <vt:lpstr>'GRADBENA DELA'!Print_Area</vt:lpstr>
      <vt:lpstr>'OBRTNIŠKA DELA'!Print_Area</vt:lpstr>
      <vt:lpstr>'PREDDELA IN RUŠITVENA DELA'!Print_Area</vt:lpstr>
      <vt:lpstr>REKAPITULACIJA!Print_Area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Notebook</dc:creator>
  <cp:lastModifiedBy>Direktor - Levojević</cp:lastModifiedBy>
  <cp:lastPrinted>2019-10-01T05:49:33Z</cp:lastPrinted>
  <dcterms:created xsi:type="dcterms:W3CDTF">2018-06-19T17:51:27Z</dcterms:created>
  <dcterms:modified xsi:type="dcterms:W3CDTF">2021-10-11T07:03:35Z</dcterms:modified>
</cp:coreProperties>
</file>